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AlecHammer\Documents\Template Updates - remove old support address\"/>
    </mc:Choice>
  </mc:AlternateContent>
  <xr:revisionPtr revIDLastSave="0" documentId="13_ncr:1_{516E54BF-0940-4277-B02D-ED677013EE19}" xr6:coauthVersionLast="47" xr6:coauthVersionMax="47" xr10:uidLastSave="{00000000-0000-0000-0000-000000000000}"/>
  <workbookProtection workbookPassword="E076" lockStructure="1"/>
  <bookViews>
    <workbookView xWindow="-28920" yWindow="-60" windowWidth="29040" windowHeight="15720" tabRatio="485" xr2:uid="{00000000-000D-0000-FFFF-FFFF00000000}"/>
  </bookViews>
  <sheets>
    <sheet name="Certification" sheetId="6" r:id="rId1"/>
    <sheet name="Input" sheetId="1" r:id="rId2"/>
    <sheet name="Product Group Codes" sheetId="2" r:id="rId3"/>
  </sheets>
  <definedNames>
    <definedName name="INPUT" localSheetId="0">#REF!</definedName>
    <definedName name="INPUT">Input!$C$11:$AX$110</definedName>
    <definedName name="No_of_Columns" localSheetId="0">#REF!</definedName>
    <definedName name="No_of_Columns">Input!$DG$11</definedName>
    <definedName name="No_of_Product_Classes" localSheetId="0">#REF!</definedName>
    <definedName name="No_of_Product_Classes">Input!$DG$12</definedName>
    <definedName name="PrClDesc" localSheetId="0">#REF!</definedName>
    <definedName name="PrClDesc">'Product Group Codes'!$A$4:$C$17</definedName>
    <definedName name="_xlnm.Print_Area" localSheetId="1">Input!$A:$AX</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2" i="1" l="1"/>
  <c r="CV12" i="1"/>
  <c r="CW12" i="1"/>
  <c r="CX12" i="1"/>
  <c r="CU13" i="1"/>
  <c r="CV13" i="1"/>
  <c r="CW13" i="1"/>
  <c r="CX13" i="1"/>
  <c r="CU14" i="1"/>
  <c r="CV14" i="1"/>
  <c r="CW14" i="1"/>
  <c r="CX14" i="1"/>
  <c r="CU15" i="1"/>
  <c r="CV15" i="1"/>
  <c r="CW15" i="1"/>
  <c r="CX15" i="1"/>
  <c r="CU16" i="1"/>
  <c r="CV16" i="1"/>
  <c r="CW16" i="1"/>
  <c r="CX16" i="1"/>
  <c r="CU17" i="1"/>
  <c r="CV17" i="1"/>
  <c r="CW17" i="1"/>
  <c r="CX17" i="1"/>
  <c r="CU18" i="1"/>
  <c r="CV18" i="1"/>
  <c r="CW18" i="1"/>
  <c r="CX18" i="1"/>
  <c r="CU19" i="1"/>
  <c r="CV19" i="1"/>
  <c r="CW19" i="1"/>
  <c r="CX19" i="1"/>
  <c r="CU20" i="1"/>
  <c r="CV20" i="1"/>
  <c r="CW20" i="1"/>
  <c r="CX20" i="1"/>
  <c r="CU21" i="1"/>
  <c r="CV21" i="1"/>
  <c r="CW21" i="1"/>
  <c r="CX21" i="1"/>
  <c r="CU22" i="1"/>
  <c r="CV22" i="1"/>
  <c r="CW22" i="1"/>
  <c r="CX22" i="1"/>
  <c r="CU23" i="1"/>
  <c r="CV23" i="1"/>
  <c r="CW23" i="1"/>
  <c r="CX23" i="1"/>
  <c r="CU24" i="1"/>
  <c r="CV24" i="1"/>
  <c r="CW24" i="1"/>
  <c r="CX24" i="1"/>
  <c r="CU25" i="1"/>
  <c r="CV25" i="1"/>
  <c r="CW25" i="1"/>
  <c r="CX25" i="1"/>
  <c r="CU26" i="1"/>
  <c r="CV26" i="1"/>
  <c r="CW26" i="1"/>
  <c r="CX26" i="1"/>
  <c r="CU27" i="1"/>
  <c r="CV27" i="1"/>
  <c r="CW27" i="1"/>
  <c r="CX27" i="1"/>
  <c r="CU28" i="1"/>
  <c r="CV28" i="1"/>
  <c r="CW28" i="1"/>
  <c r="CX28" i="1"/>
  <c r="CU29" i="1"/>
  <c r="CV29" i="1"/>
  <c r="CW29" i="1"/>
  <c r="CX29" i="1"/>
  <c r="CU30" i="1"/>
  <c r="CV30" i="1"/>
  <c r="CW30" i="1"/>
  <c r="CX30" i="1"/>
  <c r="CU31" i="1"/>
  <c r="CV31" i="1"/>
  <c r="CW31" i="1"/>
  <c r="CX31" i="1"/>
  <c r="CU32" i="1"/>
  <c r="CV32" i="1"/>
  <c r="CW32" i="1"/>
  <c r="CX32" i="1"/>
  <c r="CU33" i="1"/>
  <c r="CV33" i="1"/>
  <c r="CW33" i="1"/>
  <c r="CX33" i="1"/>
  <c r="CU34" i="1"/>
  <c r="CV34" i="1"/>
  <c r="CW34" i="1"/>
  <c r="CX34" i="1"/>
  <c r="CU35" i="1"/>
  <c r="CV35" i="1"/>
  <c r="CW35" i="1"/>
  <c r="CX35" i="1"/>
  <c r="CU36" i="1"/>
  <c r="CV36" i="1"/>
  <c r="CW36" i="1"/>
  <c r="CX36" i="1"/>
  <c r="CU37" i="1"/>
  <c r="CV37" i="1"/>
  <c r="CW37" i="1"/>
  <c r="CX37" i="1"/>
  <c r="CU38" i="1"/>
  <c r="CV38" i="1"/>
  <c r="CW38" i="1"/>
  <c r="CX38" i="1"/>
  <c r="CU39" i="1"/>
  <c r="CV39" i="1"/>
  <c r="CW39" i="1"/>
  <c r="CX39" i="1"/>
  <c r="CU40" i="1"/>
  <c r="CV40" i="1"/>
  <c r="CW40" i="1"/>
  <c r="CX40" i="1"/>
  <c r="CU41" i="1"/>
  <c r="CV41" i="1"/>
  <c r="CW41" i="1"/>
  <c r="CX41" i="1"/>
  <c r="CU42" i="1"/>
  <c r="CV42" i="1"/>
  <c r="CW42" i="1"/>
  <c r="CX42" i="1"/>
  <c r="CU43" i="1"/>
  <c r="CV43" i="1"/>
  <c r="CW43" i="1"/>
  <c r="CX43" i="1"/>
  <c r="CU44" i="1"/>
  <c r="CV44" i="1"/>
  <c r="CW44" i="1"/>
  <c r="CX44" i="1"/>
  <c r="CU45" i="1"/>
  <c r="CV45" i="1"/>
  <c r="CW45" i="1"/>
  <c r="CX45" i="1"/>
  <c r="CU46" i="1"/>
  <c r="CV46" i="1"/>
  <c r="CW46" i="1"/>
  <c r="CX46" i="1"/>
  <c r="CU47" i="1"/>
  <c r="CV47" i="1"/>
  <c r="CW47" i="1"/>
  <c r="CX47" i="1"/>
  <c r="CU48" i="1"/>
  <c r="CV48" i="1"/>
  <c r="CW48" i="1"/>
  <c r="CX48" i="1"/>
  <c r="CU49" i="1"/>
  <c r="CV49" i="1"/>
  <c r="CW49" i="1"/>
  <c r="CX49" i="1"/>
  <c r="CU50" i="1"/>
  <c r="CV50" i="1"/>
  <c r="CW50" i="1"/>
  <c r="CX50" i="1"/>
  <c r="CU51" i="1"/>
  <c r="CV51" i="1"/>
  <c r="CW51" i="1"/>
  <c r="CX51" i="1"/>
  <c r="CU52" i="1"/>
  <c r="CV52" i="1"/>
  <c r="CW52" i="1"/>
  <c r="CX52" i="1"/>
  <c r="CU53" i="1"/>
  <c r="CV53" i="1"/>
  <c r="CW53" i="1"/>
  <c r="CX53" i="1"/>
  <c r="CU54" i="1"/>
  <c r="CV54" i="1"/>
  <c r="CW54" i="1"/>
  <c r="CX54" i="1"/>
  <c r="CU55" i="1"/>
  <c r="CV55" i="1"/>
  <c r="CW55" i="1"/>
  <c r="CX55" i="1"/>
  <c r="CU56" i="1"/>
  <c r="CV56" i="1"/>
  <c r="CW56" i="1"/>
  <c r="CX56" i="1"/>
  <c r="CU57" i="1"/>
  <c r="CV57" i="1"/>
  <c r="CW57" i="1"/>
  <c r="CX57" i="1"/>
  <c r="CU58" i="1"/>
  <c r="CV58" i="1"/>
  <c r="CW58" i="1"/>
  <c r="CX58" i="1"/>
  <c r="CU59" i="1"/>
  <c r="CV59" i="1"/>
  <c r="CW59" i="1"/>
  <c r="CX59" i="1"/>
  <c r="CU60" i="1"/>
  <c r="CV60" i="1"/>
  <c r="CW60" i="1"/>
  <c r="CX60" i="1"/>
  <c r="CU61" i="1"/>
  <c r="CV61" i="1"/>
  <c r="CW61" i="1"/>
  <c r="CX61" i="1"/>
  <c r="CU62" i="1"/>
  <c r="CV62" i="1"/>
  <c r="CW62" i="1"/>
  <c r="CX62" i="1"/>
  <c r="CU63" i="1"/>
  <c r="CV63" i="1"/>
  <c r="CW63" i="1"/>
  <c r="CX63" i="1"/>
  <c r="CU64" i="1"/>
  <c r="CV64" i="1"/>
  <c r="CW64" i="1"/>
  <c r="CX64" i="1"/>
  <c r="CU65" i="1"/>
  <c r="CV65" i="1"/>
  <c r="CW65" i="1"/>
  <c r="CX65" i="1"/>
  <c r="CU66" i="1"/>
  <c r="CV66" i="1"/>
  <c r="CW66" i="1"/>
  <c r="CX66" i="1"/>
  <c r="CU67" i="1"/>
  <c r="CV67" i="1"/>
  <c r="CW67" i="1"/>
  <c r="CX67" i="1"/>
  <c r="CU68" i="1"/>
  <c r="CV68" i="1"/>
  <c r="CW68" i="1"/>
  <c r="CX68" i="1"/>
  <c r="CU69" i="1"/>
  <c r="CV69" i="1"/>
  <c r="CW69" i="1"/>
  <c r="CX69" i="1"/>
  <c r="CU70" i="1"/>
  <c r="CV70" i="1"/>
  <c r="CW70" i="1"/>
  <c r="CX70" i="1"/>
  <c r="CU71" i="1"/>
  <c r="CV71" i="1"/>
  <c r="CW71" i="1"/>
  <c r="CX71" i="1"/>
  <c r="CU72" i="1"/>
  <c r="CV72" i="1"/>
  <c r="CW72" i="1"/>
  <c r="CX72" i="1"/>
  <c r="CU73" i="1"/>
  <c r="CV73" i="1"/>
  <c r="CW73" i="1"/>
  <c r="CX73" i="1"/>
  <c r="CU74" i="1"/>
  <c r="CV74" i="1"/>
  <c r="CW74" i="1"/>
  <c r="CX74" i="1"/>
  <c r="CU75" i="1"/>
  <c r="CV75" i="1"/>
  <c r="CW75" i="1"/>
  <c r="CX75" i="1"/>
  <c r="CU76" i="1"/>
  <c r="CV76" i="1"/>
  <c r="CW76" i="1"/>
  <c r="CX76" i="1"/>
  <c r="CU77" i="1"/>
  <c r="CV77" i="1"/>
  <c r="CW77" i="1"/>
  <c r="CX77" i="1"/>
  <c r="CU78" i="1"/>
  <c r="CV78" i="1"/>
  <c r="CW78" i="1"/>
  <c r="CX78" i="1"/>
  <c r="CU79" i="1"/>
  <c r="CV79" i="1"/>
  <c r="CW79" i="1"/>
  <c r="CX79" i="1"/>
  <c r="CU80" i="1"/>
  <c r="CV80" i="1"/>
  <c r="CW80" i="1"/>
  <c r="CX80" i="1"/>
  <c r="CU81" i="1"/>
  <c r="CV81" i="1"/>
  <c r="CW81" i="1"/>
  <c r="CX81" i="1"/>
  <c r="CU82" i="1"/>
  <c r="CV82" i="1"/>
  <c r="CW82" i="1"/>
  <c r="CX82" i="1"/>
  <c r="CU83" i="1"/>
  <c r="CV83" i="1"/>
  <c r="CW83" i="1"/>
  <c r="CX83" i="1"/>
  <c r="CU84" i="1"/>
  <c r="CV84" i="1"/>
  <c r="CW84" i="1"/>
  <c r="CX84" i="1"/>
  <c r="CU85" i="1"/>
  <c r="CV85" i="1"/>
  <c r="CW85" i="1"/>
  <c r="CX85" i="1"/>
  <c r="CU86" i="1"/>
  <c r="CV86" i="1"/>
  <c r="CW86" i="1"/>
  <c r="CX86" i="1"/>
  <c r="CU87" i="1"/>
  <c r="CV87" i="1"/>
  <c r="CW87" i="1"/>
  <c r="CX87" i="1"/>
  <c r="CU88" i="1"/>
  <c r="CV88" i="1"/>
  <c r="CW88" i="1"/>
  <c r="CX88" i="1"/>
  <c r="CU89" i="1"/>
  <c r="CV89" i="1"/>
  <c r="CW89" i="1"/>
  <c r="CX89" i="1"/>
  <c r="CU90" i="1"/>
  <c r="CV90" i="1"/>
  <c r="CW90" i="1"/>
  <c r="CX90" i="1"/>
  <c r="CU91" i="1"/>
  <c r="CV91" i="1"/>
  <c r="CW91" i="1"/>
  <c r="CX91" i="1"/>
  <c r="CU92" i="1"/>
  <c r="CV92" i="1"/>
  <c r="CW92" i="1"/>
  <c r="CX92" i="1"/>
  <c r="CU93" i="1"/>
  <c r="CV93" i="1"/>
  <c r="CW93" i="1"/>
  <c r="CX93" i="1"/>
  <c r="CU94" i="1"/>
  <c r="CV94" i="1"/>
  <c r="CW94" i="1"/>
  <c r="CX94" i="1"/>
  <c r="CU95" i="1"/>
  <c r="CV95" i="1"/>
  <c r="CW95" i="1"/>
  <c r="CX95" i="1"/>
  <c r="CU96" i="1"/>
  <c r="CV96" i="1"/>
  <c r="CW96" i="1"/>
  <c r="CX96" i="1"/>
  <c r="CU97" i="1"/>
  <c r="CV97" i="1"/>
  <c r="CW97" i="1"/>
  <c r="CX97" i="1"/>
  <c r="CU98" i="1"/>
  <c r="CV98" i="1"/>
  <c r="CW98" i="1"/>
  <c r="CX98" i="1"/>
  <c r="CU99" i="1"/>
  <c r="CV99" i="1"/>
  <c r="CW99" i="1"/>
  <c r="CX99" i="1"/>
  <c r="CU100" i="1"/>
  <c r="CV100" i="1"/>
  <c r="CW100" i="1"/>
  <c r="CX100" i="1"/>
  <c r="CU101" i="1"/>
  <c r="CV101" i="1"/>
  <c r="CW101" i="1"/>
  <c r="CX101" i="1"/>
  <c r="CU102" i="1"/>
  <c r="CV102" i="1"/>
  <c r="CW102" i="1"/>
  <c r="CX102" i="1"/>
  <c r="CU103" i="1"/>
  <c r="CV103" i="1"/>
  <c r="CW103" i="1"/>
  <c r="CX103" i="1"/>
  <c r="CU104" i="1"/>
  <c r="CV104" i="1"/>
  <c r="CW104" i="1"/>
  <c r="CX104" i="1"/>
  <c r="CU105" i="1"/>
  <c r="CV105" i="1"/>
  <c r="CW105" i="1"/>
  <c r="CX105" i="1"/>
  <c r="CU106" i="1"/>
  <c r="CV106" i="1"/>
  <c r="CW106" i="1"/>
  <c r="CX106" i="1"/>
  <c r="CU107" i="1"/>
  <c r="CV107" i="1"/>
  <c r="CW107" i="1"/>
  <c r="CX107" i="1"/>
  <c r="CU108" i="1"/>
  <c r="CV108" i="1"/>
  <c r="CW108" i="1"/>
  <c r="CX108" i="1"/>
  <c r="CU109" i="1"/>
  <c r="CV109" i="1"/>
  <c r="CW109" i="1"/>
  <c r="CX109" i="1"/>
  <c r="CU110" i="1"/>
  <c r="CV110" i="1"/>
  <c r="CW110" i="1"/>
  <c r="CX110" i="1"/>
  <c r="CX11" i="1"/>
  <c r="CW11" i="1"/>
  <c r="CV11" i="1"/>
  <c r="CU11" i="1"/>
  <c r="CK12" i="1" l="1"/>
  <c r="CK13" i="1"/>
  <c r="CK14" i="1"/>
  <c r="CK15" i="1"/>
  <c r="CK16" i="1"/>
  <c r="CK17" i="1"/>
  <c r="CK18" i="1"/>
  <c r="CK19" i="1"/>
  <c r="CK20" i="1"/>
  <c r="CK21" i="1"/>
  <c r="CK22" i="1"/>
  <c r="CK23" i="1"/>
  <c r="CK24" i="1"/>
  <c r="CK25" i="1"/>
  <c r="CK26" i="1"/>
  <c r="CK27" i="1"/>
  <c r="CK28" i="1"/>
  <c r="CK29" i="1"/>
  <c r="CK30" i="1"/>
  <c r="CK31" i="1"/>
  <c r="CK32" i="1"/>
  <c r="CK33" i="1"/>
  <c r="CK34" i="1"/>
  <c r="CK35" i="1"/>
  <c r="CK36" i="1"/>
  <c r="CK37" i="1"/>
  <c r="CK38" i="1"/>
  <c r="CK39" i="1"/>
  <c r="CK40" i="1"/>
  <c r="CK41" i="1"/>
  <c r="CK42" i="1"/>
  <c r="CK43" i="1"/>
  <c r="CK44" i="1"/>
  <c r="CK45" i="1"/>
  <c r="CK46" i="1"/>
  <c r="CK47" i="1"/>
  <c r="CK48" i="1"/>
  <c r="CK49" i="1"/>
  <c r="CK50" i="1"/>
  <c r="CK51" i="1"/>
  <c r="CK52" i="1"/>
  <c r="CK53" i="1"/>
  <c r="CK54" i="1"/>
  <c r="CK55" i="1"/>
  <c r="CK56" i="1"/>
  <c r="CK57" i="1"/>
  <c r="CK58" i="1"/>
  <c r="CK59" i="1"/>
  <c r="CK60" i="1"/>
  <c r="CK61" i="1"/>
  <c r="CK62" i="1"/>
  <c r="CK63" i="1"/>
  <c r="CK64" i="1"/>
  <c r="CK65" i="1"/>
  <c r="CK66" i="1"/>
  <c r="CK67" i="1"/>
  <c r="CK68" i="1"/>
  <c r="CK69" i="1"/>
  <c r="CK70" i="1"/>
  <c r="CK71" i="1"/>
  <c r="CK72" i="1"/>
  <c r="CK73" i="1"/>
  <c r="CK74" i="1"/>
  <c r="CK75" i="1"/>
  <c r="CK76" i="1"/>
  <c r="CK77" i="1"/>
  <c r="CK78" i="1"/>
  <c r="CK79" i="1"/>
  <c r="CK80" i="1"/>
  <c r="CK81" i="1"/>
  <c r="CK82" i="1"/>
  <c r="CK83" i="1"/>
  <c r="CK84" i="1"/>
  <c r="CK85" i="1"/>
  <c r="CK86" i="1"/>
  <c r="CK87" i="1"/>
  <c r="CK88" i="1"/>
  <c r="CK89" i="1"/>
  <c r="CK90" i="1"/>
  <c r="CK91" i="1"/>
  <c r="CK92" i="1"/>
  <c r="CK93" i="1"/>
  <c r="CK94" i="1"/>
  <c r="CK95" i="1"/>
  <c r="CK96" i="1"/>
  <c r="CK97" i="1"/>
  <c r="CK98" i="1"/>
  <c r="CK99" i="1"/>
  <c r="CK100" i="1"/>
  <c r="CK101" i="1"/>
  <c r="CK102" i="1"/>
  <c r="CK103" i="1"/>
  <c r="CK104" i="1"/>
  <c r="CK105" i="1"/>
  <c r="CK106" i="1"/>
  <c r="CK107" i="1"/>
  <c r="CK108" i="1"/>
  <c r="CK109" i="1"/>
  <c r="CK110" i="1"/>
  <c r="CK11" i="1"/>
  <c r="CJ12" i="1"/>
  <c r="CJ13" i="1"/>
  <c r="CJ14" i="1"/>
  <c r="CJ15" i="1"/>
  <c r="CJ16" i="1"/>
  <c r="CJ17" i="1"/>
  <c r="CJ18" i="1"/>
  <c r="CJ19" i="1"/>
  <c r="CJ20" i="1"/>
  <c r="CJ21" i="1"/>
  <c r="CJ22" i="1"/>
  <c r="CJ23" i="1"/>
  <c r="CJ24" i="1"/>
  <c r="CJ25" i="1"/>
  <c r="CJ26" i="1"/>
  <c r="CJ27" i="1"/>
  <c r="CJ28" i="1"/>
  <c r="CJ29" i="1"/>
  <c r="CJ30" i="1"/>
  <c r="CJ31" i="1"/>
  <c r="CJ32" i="1"/>
  <c r="CJ33" i="1"/>
  <c r="CJ34" i="1"/>
  <c r="CJ35" i="1"/>
  <c r="CJ36" i="1"/>
  <c r="CJ37" i="1"/>
  <c r="CJ38" i="1"/>
  <c r="CJ39" i="1"/>
  <c r="CJ40" i="1"/>
  <c r="CJ41" i="1"/>
  <c r="CJ42" i="1"/>
  <c r="CJ43" i="1"/>
  <c r="CJ44" i="1"/>
  <c r="CJ45" i="1"/>
  <c r="CJ46" i="1"/>
  <c r="CJ47" i="1"/>
  <c r="CJ48" i="1"/>
  <c r="CJ49" i="1"/>
  <c r="CJ50" i="1"/>
  <c r="CJ51" i="1"/>
  <c r="CJ52" i="1"/>
  <c r="CJ53" i="1"/>
  <c r="CJ54" i="1"/>
  <c r="CJ55" i="1"/>
  <c r="CJ56" i="1"/>
  <c r="CJ57" i="1"/>
  <c r="CJ58" i="1"/>
  <c r="CJ59" i="1"/>
  <c r="CJ60" i="1"/>
  <c r="CJ61" i="1"/>
  <c r="CJ62" i="1"/>
  <c r="CJ63" i="1"/>
  <c r="CJ64" i="1"/>
  <c r="CJ65" i="1"/>
  <c r="CJ66" i="1"/>
  <c r="CJ67" i="1"/>
  <c r="CJ68" i="1"/>
  <c r="CJ69" i="1"/>
  <c r="CJ70" i="1"/>
  <c r="CJ71" i="1"/>
  <c r="CJ72" i="1"/>
  <c r="CJ73" i="1"/>
  <c r="CJ74" i="1"/>
  <c r="CJ75" i="1"/>
  <c r="CJ76" i="1"/>
  <c r="CJ77" i="1"/>
  <c r="CJ78" i="1"/>
  <c r="CJ79" i="1"/>
  <c r="CJ80" i="1"/>
  <c r="CJ81" i="1"/>
  <c r="CJ82" i="1"/>
  <c r="CJ83" i="1"/>
  <c r="CJ84" i="1"/>
  <c r="CJ85" i="1"/>
  <c r="CJ86" i="1"/>
  <c r="CJ87" i="1"/>
  <c r="CJ88" i="1"/>
  <c r="CJ89" i="1"/>
  <c r="CJ90" i="1"/>
  <c r="CJ91" i="1"/>
  <c r="CJ92" i="1"/>
  <c r="CJ93" i="1"/>
  <c r="CJ94" i="1"/>
  <c r="CJ95" i="1"/>
  <c r="CJ96" i="1"/>
  <c r="CJ97" i="1"/>
  <c r="CJ98" i="1"/>
  <c r="CJ99" i="1"/>
  <c r="CJ100" i="1"/>
  <c r="CJ101" i="1"/>
  <c r="CJ102" i="1"/>
  <c r="CJ103" i="1"/>
  <c r="CJ104" i="1"/>
  <c r="CJ105" i="1"/>
  <c r="CJ106" i="1"/>
  <c r="CJ107" i="1"/>
  <c r="CJ108" i="1"/>
  <c r="CJ109" i="1"/>
  <c r="CJ110" i="1"/>
  <c r="CJ11" i="1"/>
  <c r="CI12" i="1"/>
  <c r="CI13" i="1"/>
  <c r="CI14" i="1"/>
  <c r="CI15" i="1"/>
  <c r="CI16" i="1"/>
  <c r="CI17" i="1"/>
  <c r="CI18" i="1"/>
  <c r="CI19" i="1"/>
  <c r="CI20" i="1"/>
  <c r="CI21" i="1"/>
  <c r="CI22" i="1"/>
  <c r="CI23" i="1"/>
  <c r="CI24" i="1"/>
  <c r="CI25" i="1"/>
  <c r="CI26" i="1"/>
  <c r="CI27" i="1"/>
  <c r="CI28" i="1"/>
  <c r="CI29" i="1"/>
  <c r="CI30" i="1"/>
  <c r="CI31" i="1"/>
  <c r="CI32" i="1"/>
  <c r="CI33" i="1"/>
  <c r="CI34" i="1"/>
  <c r="CI35" i="1"/>
  <c r="CI36" i="1"/>
  <c r="CI37" i="1"/>
  <c r="CI38" i="1"/>
  <c r="CI39" i="1"/>
  <c r="CI40" i="1"/>
  <c r="CI41" i="1"/>
  <c r="CI42" i="1"/>
  <c r="CI43" i="1"/>
  <c r="CI44" i="1"/>
  <c r="CI45" i="1"/>
  <c r="CI46" i="1"/>
  <c r="CI47" i="1"/>
  <c r="CI48" i="1"/>
  <c r="CI49" i="1"/>
  <c r="CI50" i="1"/>
  <c r="CI51" i="1"/>
  <c r="CI52" i="1"/>
  <c r="CI53" i="1"/>
  <c r="CI54" i="1"/>
  <c r="CI55" i="1"/>
  <c r="CI56" i="1"/>
  <c r="CI57" i="1"/>
  <c r="CI58" i="1"/>
  <c r="CI59" i="1"/>
  <c r="CI60" i="1"/>
  <c r="CI61" i="1"/>
  <c r="CI62" i="1"/>
  <c r="CI63" i="1"/>
  <c r="CI64" i="1"/>
  <c r="CI65" i="1"/>
  <c r="CI66" i="1"/>
  <c r="CI67" i="1"/>
  <c r="CI68" i="1"/>
  <c r="CI69" i="1"/>
  <c r="CI70" i="1"/>
  <c r="CI71" i="1"/>
  <c r="CI72" i="1"/>
  <c r="CI73" i="1"/>
  <c r="CI74" i="1"/>
  <c r="CI75" i="1"/>
  <c r="CI76" i="1"/>
  <c r="CI77" i="1"/>
  <c r="CI78" i="1"/>
  <c r="CI79" i="1"/>
  <c r="CI80" i="1"/>
  <c r="CI81" i="1"/>
  <c r="CI82" i="1"/>
  <c r="CI83" i="1"/>
  <c r="CI84" i="1"/>
  <c r="CI85" i="1"/>
  <c r="CI86" i="1"/>
  <c r="CI87" i="1"/>
  <c r="CI88" i="1"/>
  <c r="CI89" i="1"/>
  <c r="CI90" i="1"/>
  <c r="CI91" i="1"/>
  <c r="CI92" i="1"/>
  <c r="CI93" i="1"/>
  <c r="CI94" i="1"/>
  <c r="CI95" i="1"/>
  <c r="CI96" i="1"/>
  <c r="CI97" i="1"/>
  <c r="CI98" i="1"/>
  <c r="CI99" i="1"/>
  <c r="CI100" i="1"/>
  <c r="CI101" i="1"/>
  <c r="CI102" i="1"/>
  <c r="CI103" i="1"/>
  <c r="CI104" i="1"/>
  <c r="CI105" i="1"/>
  <c r="CI106" i="1"/>
  <c r="CI107" i="1"/>
  <c r="CI108" i="1"/>
  <c r="CI109" i="1"/>
  <c r="CI110" i="1"/>
  <c r="CI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 i="1"/>
  <c r="CG12" i="1"/>
  <c r="CG13" i="1"/>
  <c r="CG14" i="1"/>
  <c r="CG15" i="1"/>
  <c r="CG16" i="1"/>
  <c r="CG17" i="1"/>
  <c r="CG18" i="1"/>
  <c r="CG19" i="1"/>
  <c r="CG20" i="1"/>
  <c r="CG21" i="1"/>
  <c r="CG22" i="1"/>
  <c r="CG23" i="1"/>
  <c r="CG24" i="1"/>
  <c r="CG25" i="1"/>
  <c r="CG26" i="1"/>
  <c r="CG27" i="1"/>
  <c r="CG28" i="1"/>
  <c r="CG29" i="1"/>
  <c r="CG30" i="1"/>
  <c r="CG31" i="1"/>
  <c r="CG32" i="1"/>
  <c r="CG33" i="1"/>
  <c r="CG34" i="1"/>
  <c r="CG35" i="1"/>
  <c r="CG36" i="1"/>
  <c r="CG37" i="1"/>
  <c r="CG38" i="1"/>
  <c r="CG39" i="1"/>
  <c r="CG40" i="1"/>
  <c r="CG41" i="1"/>
  <c r="CG42" i="1"/>
  <c r="CG43" i="1"/>
  <c r="CG44" i="1"/>
  <c r="CG45" i="1"/>
  <c r="CG46" i="1"/>
  <c r="CG47" i="1"/>
  <c r="CG48" i="1"/>
  <c r="CG49" i="1"/>
  <c r="CG50" i="1"/>
  <c r="CG51" i="1"/>
  <c r="CG52" i="1"/>
  <c r="CG53" i="1"/>
  <c r="CG54" i="1"/>
  <c r="CG55" i="1"/>
  <c r="CG56" i="1"/>
  <c r="CG57" i="1"/>
  <c r="CG58" i="1"/>
  <c r="CG59" i="1"/>
  <c r="CG60" i="1"/>
  <c r="CG61" i="1"/>
  <c r="CG62" i="1"/>
  <c r="CG63" i="1"/>
  <c r="CG64" i="1"/>
  <c r="CG65" i="1"/>
  <c r="CG66" i="1"/>
  <c r="CG67" i="1"/>
  <c r="CG68" i="1"/>
  <c r="CG69" i="1"/>
  <c r="CG70" i="1"/>
  <c r="CG71" i="1"/>
  <c r="CG72" i="1"/>
  <c r="CG73" i="1"/>
  <c r="CG74" i="1"/>
  <c r="CG75" i="1"/>
  <c r="CG76" i="1"/>
  <c r="CG77" i="1"/>
  <c r="CG78" i="1"/>
  <c r="CG79" i="1"/>
  <c r="CG80" i="1"/>
  <c r="CG81" i="1"/>
  <c r="CG82" i="1"/>
  <c r="CG83" i="1"/>
  <c r="CG84" i="1"/>
  <c r="CG85" i="1"/>
  <c r="CG86" i="1"/>
  <c r="CG87" i="1"/>
  <c r="CG88" i="1"/>
  <c r="CG89" i="1"/>
  <c r="CG90" i="1"/>
  <c r="CG91" i="1"/>
  <c r="CG92" i="1"/>
  <c r="CG93" i="1"/>
  <c r="CG94" i="1"/>
  <c r="CG95" i="1"/>
  <c r="CG96" i="1"/>
  <c r="CG97" i="1"/>
  <c r="CG98" i="1"/>
  <c r="CG99" i="1"/>
  <c r="CG100" i="1"/>
  <c r="CG101" i="1"/>
  <c r="CG102" i="1"/>
  <c r="CG103" i="1"/>
  <c r="CG104" i="1"/>
  <c r="CG105" i="1"/>
  <c r="CG106" i="1"/>
  <c r="CG107" i="1"/>
  <c r="CG108" i="1"/>
  <c r="CG109" i="1"/>
  <c r="CG110" i="1"/>
  <c r="CG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CF41" i="1"/>
  <c r="CF42" i="1"/>
  <c r="CF43" i="1"/>
  <c r="CF44" i="1"/>
  <c r="CF45" i="1"/>
  <c r="CF46" i="1"/>
  <c r="CF47" i="1"/>
  <c r="CF48" i="1"/>
  <c r="CF49" i="1"/>
  <c r="CF50" i="1"/>
  <c r="CF51" i="1"/>
  <c r="CF52" i="1"/>
  <c r="CF53" i="1"/>
  <c r="CF54" i="1"/>
  <c r="CF55" i="1"/>
  <c r="CF56" i="1"/>
  <c r="CF57" i="1"/>
  <c r="CF58" i="1"/>
  <c r="CF59" i="1"/>
  <c r="CF60" i="1"/>
  <c r="CF61" i="1"/>
  <c r="CF62" i="1"/>
  <c r="CF63" i="1"/>
  <c r="CF64" i="1"/>
  <c r="CF65" i="1"/>
  <c r="CF66" i="1"/>
  <c r="CF67" i="1"/>
  <c r="CF68" i="1"/>
  <c r="CF69" i="1"/>
  <c r="CF70" i="1"/>
  <c r="CF71" i="1"/>
  <c r="CF72" i="1"/>
  <c r="CF73" i="1"/>
  <c r="CF74" i="1"/>
  <c r="CF75" i="1"/>
  <c r="CF76" i="1"/>
  <c r="CF77" i="1"/>
  <c r="CF78" i="1"/>
  <c r="CF79" i="1"/>
  <c r="CF80" i="1"/>
  <c r="CF81" i="1"/>
  <c r="CF82" i="1"/>
  <c r="CF83" i="1"/>
  <c r="CF84" i="1"/>
  <c r="CF85" i="1"/>
  <c r="CF86" i="1"/>
  <c r="CF87" i="1"/>
  <c r="CF88" i="1"/>
  <c r="CF89" i="1"/>
  <c r="CF90" i="1"/>
  <c r="CF91" i="1"/>
  <c r="CF92" i="1"/>
  <c r="CF93" i="1"/>
  <c r="CF94" i="1"/>
  <c r="CF95" i="1"/>
  <c r="CF96" i="1"/>
  <c r="CF97" i="1"/>
  <c r="CF98" i="1"/>
  <c r="CF99" i="1"/>
  <c r="CF100" i="1"/>
  <c r="CF101" i="1"/>
  <c r="CF102" i="1"/>
  <c r="CF103" i="1"/>
  <c r="CF104" i="1"/>
  <c r="CF105" i="1"/>
  <c r="CF106" i="1"/>
  <c r="CF107" i="1"/>
  <c r="CF108" i="1"/>
  <c r="CF109" i="1"/>
  <c r="CF110" i="1"/>
  <c r="CF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10" i="1"/>
  <c r="CE11" i="1"/>
  <c r="CD12" i="1"/>
  <c r="CD13" i="1"/>
  <c r="CD14" i="1"/>
  <c r="CD15" i="1"/>
  <c r="CD16" i="1"/>
  <c r="CD17" i="1"/>
  <c r="CD18" i="1"/>
  <c r="CD19" i="1"/>
  <c r="CD20" i="1"/>
  <c r="CD21" i="1"/>
  <c r="CD22" i="1"/>
  <c r="CD23" i="1"/>
  <c r="CD24" i="1"/>
  <c r="CD25" i="1"/>
  <c r="CD26" i="1"/>
  <c r="CD27" i="1"/>
  <c r="CD28" i="1"/>
  <c r="CD29" i="1"/>
  <c r="CD30" i="1"/>
  <c r="CD31" i="1"/>
  <c r="CD32" i="1"/>
  <c r="CD33" i="1"/>
  <c r="CD34" i="1"/>
  <c r="CD35" i="1"/>
  <c r="CD36" i="1"/>
  <c r="CD37" i="1"/>
  <c r="CD38" i="1"/>
  <c r="CD39" i="1"/>
  <c r="CD40" i="1"/>
  <c r="CD41" i="1"/>
  <c r="CD42" i="1"/>
  <c r="CD43" i="1"/>
  <c r="CD44" i="1"/>
  <c r="CD45" i="1"/>
  <c r="CD46" i="1"/>
  <c r="CD47" i="1"/>
  <c r="CD48" i="1"/>
  <c r="CD49" i="1"/>
  <c r="CD50" i="1"/>
  <c r="CD51" i="1"/>
  <c r="CD52" i="1"/>
  <c r="CD53" i="1"/>
  <c r="CD54" i="1"/>
  <c r="CD55" i="1"/>
  <c r="CD56" i="1"/>
  <c r="CD57" i="1"/>
  <c r="CD58" i="1"/>
  <c r="CD59" i="1"/>
  <c r="CD60" i="1"/>
  <c r="CD61" i="1"/>
  <c r="CD62" i="1"/>
  <c r="CD63" i="1"/>
  <c r="CD64" i="1"/>
  <c r="CD65" i="1"/>
  <c r="CD66" i="1"/>
  <c r="CD67" i="1"/>
  <c r="CD68" i="1"/>
  <c r="CD69" i="1"/>
  <c r="CD70" i="1"/>
  <c r="CD71" i="1"/>
  <c r="CD72" i="1"/>
  <c r="CD73" i="1"/>
  <c r="CD74" i="1"/>
  <c r="CD75" i="1"/>
  <c r="CD76" i="1"/>
  <c r="CD77" i="1"/>
  <c r="CD78" i="1"/>
  <c r="CD79" i="1"/>
  <c r="CD80" i="1"/>
  <c r="CD81" i="1"/>
  <c r="CD82" i="1"/>
  <c r="CD83" i="1"/>
  <c r="CD84" i="1"/>
  <c r="CD85" i="1"/>
  <c r="CD86" i="1"/>
  <c r="CD87" i="1"/>
  <c r="CD88" i="1"/>
  <c r="CD89" i="1"/>
  <c r="CD90" i="1"/>
  <c r="CD91" i="1"/>
  <c r="CD92" i="1"/>
  <c r="CD93" i="1"/>
  <c r="CD94" i="1"/>
  <c r="CD95" i="1"/>
  <c r="CD96" i="1"/>
  <c r="CD97" i="1"/>
  <c r="CD98" i="1"/>
  <c r="CD99" i="1"/>
  <c r="CD100" i="1"/>
  <c r="CD101" i="1"/>
  <c r="CD102" i="1"/>
  <c r="CD103" i="1"/>
  <c r="CD104" i="1"/>
  <c r="CD105" i="1"/>
  <c r="CD106" i="1"/>
  <c r="CD107" i="1"/>
  <c r="CD108" i="1"/>
  <c r="CD109" i="1"/>
  <c r="CD110" i="1"/>
  <c r="CD11" i="1"/>
  <c r="CC12" i="1"/>
  <c r="CC13" i="1"/>
  <c r="CC14" i="1"/>
  <c r="CC15" i="1"/>
  <c r="CC16" i="1"/>
  <c r="CC17" i="1"/>
  <c r="CC18" i="1"/>
  <c r="CC19" i="1"/>
  <c r="CC20" i="1"/>
  <c r="CC21" i="1"/>
  <c r="CC22" i="1"/>
  <c r="CC23" i="1"/>
  <c r="CC24" i="1"/>
  <c r="CC25" i="1"/>
  <c r="CC26" i="1"/>
  <c r="CC27" i="1"/>
  <c r="CC28" i="1"/>
  <c r="CC29" i="1"/>
  <c r="CC30" i="1"/>
  <c r="CC31" i="1"/>
  <c r="CC32" i="1"/>
  <c r="CC33" i="1"/>
  <c r="CC34" i="1"/>
  <c r="CC35" i="1"/>
  <c r="CC36" i="1"/>
  <c r="CC37" i="1"/>
  <c r="CC38" i="1"/>
  <c r="CC39" i="1"/>
  <c r="CC40" i="1"/>
  <c r="CC41" i="1"/>
  <c r="CC42" i="1"/>
  <c r="CC43" i="1"/>
  <c r="CC44" i="1"/>
  <c r="CC45" i="1"/>
  <c r="CC46" i="1"/>
  <c r="CC47" i="1"/>
  <c r="CC48" i="1"/>
  <c r="CC49" i="1"/>
  <c r="CC50" i="1"/>
  <c r="CC51" i="1"/>
  <c r="CC52" i="1"/>
  <c r="CC53" i="1"/>
  <c r="CC54" i="1"/>
  <c r="CC55" i="1"/>
  <c r="CC56" i="1"/>
  <c r="CC57" i="1"/>
  <c r="CC58" i="1"/>
  <c r="CC59" i="1"/>
  <c r="CC60" i="1"/>
  <c r="CC61" i="1"/>
  <c r="CC62" i="1"/>
  <c r="CC63" i="1"/>
  <c r="CC64" i="1"/>
  <c r="CC65" i="1"/>
  <c r="CC66" i="1"/>
  <c r="CC67" i="1"/>
  <c r="CC68" i="1"/>
  <c r="CC69" i="1"/>
  <c r="CC70" i="1"/>
  <c r="CC71" i="1"/>
  <c r="CC72" i="1"/>
  <c r="CC73" i="1"/>
  <c r="CC74" i="1"/>
  <c r="CC75" i="1"/>
  <c r="CC76" i="1"/>
  <c r="CC77" i="1"/>
  <c r="CC78" i="1"/>
  <c r="CC79" i="1"/>
  <c r="CC80" i="1"/>
  <c r="CC81" i="1"/>
  <c r="CC82" i="1"/>
  <c r="CC83" i="1"/>
  <c r="CC84" i="1"/>
  <c r="CC85" i="1"/>
  <c r="CC86" i="1"/>
  <c r="CC87" i="1"/>
  <c r="CC88" i="1"/>
  <c r="CC89" i="1"/>
  <c r="CC90" i="1"/>
  <c r="CC91" i="1"/>
  <c r="CC92" i="1"/>
  <c r="CC93" i="1"/>
  <c r="CC94" i="1"/>
  <c r="CC95" i="1"/>
  <c r="CC96" i="1"/>
  <c r="CC97" i="1"/>
  <c r="CC98" i="1"/>
  <c r="CC99" i="1"/>
  <c r="CC100" i="1"/>
  <c r="CC101" i="1"/>
  <c r="CC102" i="1"/>
  <c r="CC103" i="1"/>
  <c r="CC104" i="1"/>
  <c r="CC105" i="1"/>
  <c r="CC106" i="1"/>
  <c r="CC107" i="1"/>
  <c r="CC108" i="1"/>
  <c r="CC109" i="1"/>
  <c r="CC110" i="1"/>
  <c r="CC11" i="1"/>
  <c r="CB12" i="1"/>
  <c r="CB13" i="1"/>
  <c r="CB14" i="1"/>
  <c r="CB15" i="1"/>
  <c r="CB16" i="1"/>
  <c r="CB17" i="1"/>
  <c r="CB18" i="1"/>
  <c r="CB19" i="1"/>
  <c r="CB20" i="1"/>
  <c r="CB21" i="1"/>
  <c r="CB22" i="1"/>
  <c r="CB23" i="1"/>
  <c r="CB24" i="1"/>
  <c r="CB25" i="1"/>
  <c r="CB26" i="1"/>
  <c r="CB27" i="1"/>
  <c r="CB28" i="1"/>
  <c r="CB29" i="1"/>
  <c r="CB30" i="1"/>
  <c r="CB31" i="1"/>
  <c r="CB32" i="1"/>
  <c r="CB33" i="1"/>
  <c r="CB34" i="1"/>
  <c r="CB35" i="1"/>
  <c r="CB36" i="1"/>
  <c r="CB37" i="1"/>
  <c r="CB38" i="1"/>
  <c r="CB39" i="1"/>
  <c r="CB40" i="1"/>
  <c r="CB41" i="1"/>
  <c r="CB42" i="1"/>
  <c r="CB43" i="1"/>
  <c r="CB44" i="1"/>
  <c r="CB45" i="1"/>
  <c r="CB46" i="1"/>
  <c r="CB47" i="1"/>
  <c r="CB48" i="1"/>
  <c r="CB49" i="1"/>
  <c r="CB50" i="1"/>
  <c r="CB51" i="1"/>
  <c r="CB52" i="1"/>
  <c r="CB53" i="1"/>
  <c r="CB54" i="1"/>
  <c r="CB55" i="1"/>
  <c r="CB56" i="1"/>
  <c r="CB57" i="1"/>
  <c r="CB58" i="1"/>
  <c r="CB59" i="1"/>
  <c r="CB60" i="1"/>
  <c r="CB61" i="1"/>
  <c r="CB62" i="1"/>
  <c r="CB63" i="1"/>
  <c r="CB64" i="1"/>
  <c r="CB65" i="1"/>
  <c r="CB66" i="1"/>
  <c r="CB67" i="1"/>
  <c r="CB68" i="1"/>
  <c r="CB69" i="1"/>
  <c r="CB70" i="1"/>
  <c r="CB71" i="1"/>
  <c r="CB72" i="1"/>
  <c r="CB73" i="1"/>
  <c r="CB74" i="1"/>
  <c r="CB75" i="1"/>
  <c r="CB76" i="1"/>
  <c r="CB77" i="1"/>
  <c r="CB78" i="1"/>
  <c r="CB79" i="1"/>
  <c r="CB80" i="1"/>
  <c r="CB81" i="1"/>
  <c r="CB82" i="1"/>
  <c r="CB83" i="1"/>
  <c r="CB84" i="1"/>
  <c r="CB85" i="1"/>
  <c r="CB86" i="1"/>
  <c r="CB87" i="1"/>
  <c r="CB88" i="1"/>
  <c r="CB89" i="1"/>
  <c r="CB90" i="1"/>
  <c r="CB91" i="1"/>
  <c r="CB92" i="1"/>
  <c r="CB93" i="1"/>
  <c r="CB94" i="1"/>
  <c r="CB95" i="1"/>
  <c r="CB96" i="1"/>
  <c r="CB97" i="1"/>
  <c r="CB98" i="1"/>
  <c r="CB99" i="1"/>
  <c r="CB100" i="1"/>
  <c r="CB101" i="1"/>
  <c r="CB102" i="1"/>
  <c r="CB103" i="1"/>
  <c r="CB104" i="1"/>
  <c r="CB105" i="1"/>
  <c r="CB106" i="1"/>
  <c r="CB107" i="1"/>
  <c r="CB108" i="1"/>
  <c r="CB109" i="1"/>
  <c r="CB110" i="1"/>
  <c r="CB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CA110" i="1"/>
  <c r="CA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10" i="1"/>
  <c r="BZ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 i="1"/>
  <c r="BW12" i="1"/>
  <c r="BW13" i="1"/>
  <c r="BW14" i="1"/>
  <c r="BW15" i="1"/>
  <c r="BW16" i="1"/>
  <c r="BW17" i="1"/>
  <c r="BW18" i="1"/>
  <c r="BW19" i="1"/>
  <c r="BW20" i="1"/>
  <c r="BW21" i="1"/>
  <c r="BW22" i="1"/>
  <c r="BW23" i="1"/>
  <c r="BW24" i="1"/>
  <c r="BW25" i="1"/>
  <c r="BW26" i="1"/>
  <c r="BW27" i="1"/>
  <c r="BW28" i="1"/>
  <c r="BW29" i="1"/>
  <c r="BW30" i="1"/>
  <c r="BW31" i="1"/>
  <c r="BW32" i="1"/>
  <c r="BW33" i="1"/>
  <c r="BW34" i="1"/>
  <c r="BW35" i="1"/>
  <c r="BW36" i="1"/>
  <c r="BW37" i="1"/>
  <c r="BW38" i="1"/>
  <c r="BW39" i="1"/>
  <c r="BW40" i="1"/>
  <c r="BW41" i="1"/>
  <c r="BW42" i="1"/>
  <c r="BW43" i="1"/>
  <c r="BW44" i="1"/>
  <c r="BW45" i="1"/>
  <c r="BW46" i="1"/>
  <c r="BW47" i="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10" i="1"/>
  <c r="BW11" i="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110" i="1"/>
  <c r="BV11" i="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 i="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10" i="1"/>
  <c r="BT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 i="1"/>
  <c r="BQ12" i="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10" i="1"/>
  <c r="BQ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BM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 i="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10" i="1"/>
  <c r="BL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 i="1"/>
  <c r="BJ12" i="1" l="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CT12" i="1" l="1"/>
  <c r="CT13" i="1"/>
  <c r="CT14" i="1"/>
  <c r="CT15" i="1"/>
  <c r="CT16" i="1"/>
  <c r="CT17" i="1"/>
  <c r="CT18" i="1"/>
  <c r="CT19" i="1"/>
  <c r="CT20" i="1"/>
  <c r="CT21" i="1"/>
  <c r="CT22" i="1"/>
  <c r="CT23" i="1"/>
  <c r="CT24" i="1"/>
  <c r="CT25" i="1"/>
  <c r="CT26" i="1"/>
  <c r="CT27" i="1"/>
  <c r="CT28" i="1"/>
  <c r="CT29" i="1"/>
  <c r="CT30" i="1"/>
  <c r="CT31" i="1"/>
  <c r="CT32" i="1"/>
  <c r="CT33" i="1"/>
  <c r="CT34" i="1"/>
  <c r="CT35" i="1"/>
  <c r="CT36" i="1"/>
  <c r="CT37" i="1"/>
  <c r="CT38" i="1"/>
  <c r="CT39" i="1"/>
  <c r="CT40" i="1"/>
  <c r="CT41" i="1"/>
  <c r="CT42" i="1"/>
  <c r="CT43" i="1"/>
  <c r="CT44" i="1"/>
  <c r="CT45" i="1"/>
  <c r="CT46" i="1"/>
  <c r="CT47" i="1"/>
  <c r="CT48" i="1"/>
  <c r="CT49" i="1"/>
  <c r="CT50" i="1"/>
  <c r="CT51" i="1"/>
  <c r="CT52" i="1"/>
  <c r="CT53" i="1"/>
  <c r="CT54" i="1"/>
  <c r="CT55" i="1"/>
  <c r="CT56" i="1"/>
  <c r="CT57" i="1"/>
  <c r="CT58" i="1"/>
  <c r="CT59" i="1"/>
  <c r="CT60" i="1"/>
  <c r="CT61" i="1"/>
  <c r="CT62" i="1"/>
  <c r="CT63" i="1"/>
  <c r="CT64" i="1"/>
  <c r="CT65" i="1"/>
  <c r="CT66" i="1"/>
  <c r="CT67" i="1"/>
  <c r="CT68" i="1"/>
  <c r="CT69" i="1"/>
  <c r="CT70" i="1"/>
  <c r="CT71" i="1"/>
  <c r="CT72" i="1"/>
  <c r="CT73" i="1"/>
  <c r="CT74" i="1"/>
  <c r="CT75" i="1"/>
  <c r="CT76" i="1"/>
  <c r="CT77" i="1"/>
  <c r="CT78" i="1"/>
  <c r="CT79" i="1"/>
  <c r="CT80" i="1"/>
  <c r="CT81" i="1"/>
  <c r="CT82" i="1"/>
  <c r="CT83" i="1"/>
  <c r="CT84" i="1"/>
  <c r="CT85" i="1"/>
  <c r="CT86" i="1"/>
  <c r="CT87" i="1"/>
  <c r="CT88" i="1"/>
  <c r="CT89" i="1"/>
  <c r="CT90" i="1"/>
  <c r="CT91" i="1"/>
  <c r="CT92" i="1"/>
  <c r="CT93" i="1"/>
  <c r="CT94" i="1"/>
  <c r="CT95" i="1"/>
  <c r="CT96" i="1"/>
  <c r="CT97" i="1"/>
  <c r="CT98" i="1"/>
  <c r="CT99" i="1"/>
  <c r="CT100" i="1"/>
  <c r="CT101" i="1"/>
  <c r="CT102" i="1"/>
  <c r="CT103" i="1"/>
  <c r="CT104" i="1"/>
  <c r="CT105" i="1"/>
  <c r="CT106" i="1"/>
  <c r="CT107" i="1"/>
  <c r="CT108" i="1"/>
  <c r="CT109" i="1"/>
  <c r="CT110" i="1"/>
  <c r="CT11" i="1"/>
  <c r="CS12" i="1"/>
  <c r="CS13" i="1"/>
  <c r="CS14" i="1"/>
  <c r="CS15" i="1"/>
  <c r="CS16" i="1"/>
  <c r="CS17" i="1"/>
  <c r="CS18" i="1"/>
  <c r="CS19" i="1"/>
  <c r="CS20" i="1"/>
  <c r="CS21" i="1"/>
  <c r="CS22" i="1"/>
  <c r="CS23" i="1"/>
  <c r="CS24" i="1"/>
  <c r="CS25" i="1"/>
  <c r="CS26" i="1"/>
  <c r="CS27" i="1"/>
  <c r="CS28" i="1"/>
  <c r="CS29" i="1"/>
  <c r="CS30" i="1"/>
  <c r="CS31" i="1"/>
  <c r="CS32" i="1"/>
  <c r="CS33" i="1"/>
  <c r="CS34" i="1"/>
  <c r="CS35" i="1"/>
  <c r="CS36" i="1"/>
  <c r="CS37" i="1"/>
  <c r="CS38" i="1"/>
  <c r="CS39" i="1"/>
  <c r="CS40" i="1"/>
  <c r="CS41" i="1"/>
  <c r="CS42" i="1"/>
  <c r="CS43" i="1"/>
  <c r="CS44" i="1"/>
  <c r="CS45" i="1"/>
  <c r="CS46" i="1"/>
  <c r="CS47" i="1"/>
  <c r="CS48" i="1"/>
  <c r="CS49" i="1"/>
  <c r="CS50" i="1"/>
  <c r="CS51" i="1"/>
  <c r="CS52" i="1"/>
  <c r="CS53" i="1"/>
  <c r="CS54" i="1"/>
  <c r="CS55" i="1"/>
  <c r="CS56" i="1"/>
  <c r="CS57" i="1"/>
  <c r="CS58" i="1"/>
  <c r="CS59" i="1"/>
  <c r="CS60" i="1"/>
  <c r="CS61" i="1"/>
  <c r="CS62" i="1"/>
  <c r="CS63" i="1"/>
  <c r="CS64" i="1"/>
  <c r="CS65" i="1"/>
  <c r="CS66" i="1"/>
  <c r="CS67" i="1"/>
  <c r="CS68" i="1"/>
  <c r="CS69" i="1"/>
  <c r="CS70" i="1"/>
  <c r="CS71" i="1"/>
  <c r="CS72" i="1"/>
  <c r="CS73" i="1"/>
  <c r="CS74" i="1"/>
  <c r="CS75" i="1"/>
  <c r="CS76" i="1"/>
  <c r="CS77" i="1"/>
  <c r="CS78" i="1"/>
  <c r="CS79" i="1"/>
  <c r="CS80" i="1"/>
  <c r="CS81" i="1"/>
  <c r="CS82" i="1"/>
  <c r="CS83" i="1"/>
  <c r="CS84" i="1"/>
  <c r="CS85" i="1"/>
  <c r="CS86" i="1"/>
  <c r="CS87" i="1"/>
  <c r="CS88" i="1"/>
  <c r="CS89" i="1"/>
  <c r="CS90" i="1"/>
  <c r="CS91" i="1"/>
  <c r="CS92" i="1"/>
  <c r="CS93" i="1"/>
  <c r="CS94" i="1"/>
  <c r="CS95" i="1"/>
  <c r="CS96" i="1"/>
  <c r="CS97" i="1"/>
  <c r="CS98" i="1"/>
  <c r="CS99" i="1"/>
  <c r="CS100" i="1"/>
  <c r="CS101" i="1"/>
  <c r="CS102" i="1"/>
  <c r="CS103" i="1"/>
  <c r="CS104" i="1"/>
  <c r="CS105" i="1"/>
  <c r="CS106" i="1"/>
  <c r="CS107" i="1"/>
  <c r="CS108" i="1"/>
  <c r="CS109" i="1"/>
  <c r="CS110" i="1"/>
  <c r="CS11" i="1"/>
  <c r="CN12" i="1"/>
  <c r="CN13" i="1"/>
  <c r="CN14" i="1"/>
  <c r="CN15" i="1"/>
  <c r="CN16" i="1"/>
  <c r="CN17" i="1"/>
  <c r="CN18" i="1"/>
  <c r="CN19" i="1"/>
  <c r="CN20" i="1"/>
  <c r="CN21" i="1"/>
  <c r="CN22" i="1"/>
  <c r="CN23" i="1"/>
  <c r="CN24" i="1"/>
  <c r="CN25" i="1"/>
  <c r="CN26" i="1"/>
  <c r="CN27" i="1"/>
  <c r="CN28" i="1"/>
  <c r="CN29" i="1"/>
  <c r="CN30" i="1"/>
  <c r="CN31" i="1"/>
  <c r="CN32" i="1"/>
  <c r="CN33" i="1"/>
  <c r="CN34" i="1"/>
  <c r="CN35" i="1"/>
  <c r="CN36" i="1"/>
  <c r="CN37" i="1"/>
  <c r="CN38" i="1"/>
  <c r="CN39" i="1"/>
  <c r="CN40" i="1"/>
  <c r="CN41" i="1"/>
  <c r="CN42" i="1"/>
  <c r="CN43" i="1"/>
  <c r="CN44" i="1"/>
  <c r="CN45" i="1"/>
  <c r="CN46" i="1"/>
  <c r="CN47" i="1"/>
  <c r="CN48" i="1"/>
  <c r="CN49" i="1"/>
  <c r="CN50" i="1"/>
  <c r="CN51" i="1"/>
  <c r="CN52" i="1"/>
  <c r="CN53" i="1"/>
  <c r="CN54" i="1"/>
  <c r="CN55" i="1"/>
  <c r="CN56" i="1"/>
  <c r="CN57" i="1"/>
  <c r="CN58" i="1"/>
  <c r="CN59" i="1"/>
  <c r="CN60" i="1"/>
  <c r="CN61" i="1"/>
  <c r="CN62" i="1"/>
  <c r="CN63" i="1"/>
  <c r="CN64" i="1"/>
  <c r="CN65" i="1"/>
  <c r="CN66" i="1"/>
  <c r="CN67" i="1"/>
  <c r="CN68" i="1"/>
  <c r="CN69" i="1"/>
  <c r="CN70" i="1"/>
  <c r="CN71" i="1"/>
  <c r="CN72" i="1"/>
  <c r="CN73" i="1"/>
  <c r="CN74" i="1"/>
  <c r="CN75" i="1"/>
  <c r="CN76" i="1"/>
  <c r="CN77" i="1"/>
  <c r="CN78" i="1"/>
  <c r="CN79" i="1"/>
  <c r="CN80" i="1"/>
  <c r="CN81" i="1"/>
  <c r="CN82" i="1"/>
  <c r="CN83" i="1"/>
  <c r="CN84" i="1"/>
  <c r="CN85" i="1"/>
  <c r="CN86" i="1"/>
  <c r="CN87" i="1"/>
  <c r="CN88" i="1"/>
  <c r="CN89" i="1"/>
  <c r="CN90" i="1"/>
  <c r="CN91" i="1"/>
  <c r="CN92" i="1"/>
  <c r="CN93" i="1"/>
  <c r="CN94" i="1"/>
  <c r="CN95" i="1"/>
  <c r="CN96" i="1"/>
  <c r="CN97" i="1"/>
  <c r="CN98" i="1"/>
  <c r="CN99" i="1"/>
  <c r="CN100" i="1"/>
  <c r="CN101" i="1"/>
  <c r="CN102" i="1"/>
  <c r="CN103" i="1"/>
  <c r="CN104" i="1"/>
  <c r="CN105" i="1"/>
  <c r="CN106" i="1"/>
  <c r="CN107" i="1"/>
  <c r="CN108" i="1"/>
  <c r="CN109" i="1"/>
  <c r="CN110" i="1"/>
  <c r="CN11" i="1"/>
  <c r="CM12" i="1" l="1"/>
  <c r="CM13" i="1"/>
  <c r="CM14" i="1"/>
  <c r="CM15" i="1"/>
  <c r="CM16" i="1"/>
  <c r="CM17" i="1"/>
  <c r="CM18" i="1"/>
  <c r="CM19" i="1"/>
  <c r="CM20" i="1"/>
  <c r="CM21" i="1"/>
  <c r="CM22" i="1"/>
  <c r="CM23" i="1"/>
  <c r="CM24" i="1"/>
  <c r="CM25" i="1"/>
  <c r="CM26" i="1"/>
  <c r="CM27" i="1"/>
  <c r="CM28" i="1"/>
  <c r="CM29" i="1"/>
  <c r="CM30" i="1"/>
  <c r="CM31" i="1"/>
  <c r="CM32" i="1"/>
  <c r="CM33" i="1"/>
  <c r="CM34" i="1"/>
  <c r="CM35" i="1"/>
  <c r="CM36" i="1"/>
  <c r="CM37" i="1"/>
  <c r="CM38" i="1"/>
  <c r="CM39" i="1"/>
  <c r="CM40" i="1"/>
  <c r="CM41" i="1"/>
  <c r="CM42" i="1"/>
  <c r="CM43" i="1"/>
  <c r="CM44" i="1"/>
  <c r="CM45" i="1"/>
  <c r="CM46" i="1"/>
  <c r="CM47" i="1"/>
  <c r="CM48" i="1"/>
  <c r="CM49" i="1"/>
  <c r="CM50" i="1"/>
  <c r="CM51" i="1"/>
  <c r="CM52" i="1"/>
  <c r="CM53" i="1"/>
  <c r="CM54" i="1"/>
  <c r="CM55" i="1"/>
  <c r="CM56" i="1"/>
  <c r="CM57" i="1"/>
  <c r="CM58" i="1"/>
  <c r="CM59" i="1"/>
  <c r="CM60" i="1"/>
  <c r="CM61" i="1"/>
  <c r="CM62" i="1"/>
  <c r="CM63" i="1"/>
  <c r="CM64" i="1"/>
  <c r="CM65" i="1"/>
  <c r="CM66" i="1"/>
  <c r="CM67" i="1"/>
  <c r="CM68" i="1"/>
  <c r="CM69" i="1"/>
  <c r="CM70" i="1"/>
  <c r="CM71" i="1"/>
  <c r="CM72" i="1"/>
  <c r="CM73" i="1"/>
  <c r="CM74" i="1"/>
  <c r="CM75" i="1"/>
  <c r="CM76" i="1"/>
  <c r="CM77" i="1"/>
  <c r="CM78" i="1"/>
  <c r="CM79" i="1"/>
  <c r="CM80" i="1"/>
  <c r="CM81" i="1"/>
  <c r="CM82" i="1"/>
  <c r="CM83" i="1"/>
  <c r="CM84" i="1"/>
  <c r="CM85" i="1"/>
  <c r="CM86" i="1"/>
  <c r="CM87" i="1"/>
  <c r="CM88" i="1"/>
  <c r="CM89" i="1"/>
  <c r="CM90" i="1"/>
  <c r="CM91" i="1"/>
  <c r="CM92" i="1"/>
  <c r="CM93" i="1"/>
  <c r="CM94" i="1"/>
  <c r="CM95" i="1"/>
  <c r="CM96" i="1"/>
  <c r="CM97" i="1"/>
  <c r="CM98" i="1"/>
  <c r="CM99" i="1"/>
  <c r="CM100" i="1"/>
  <c r="CM101" i="1"/>
  <c r="CM102" i="1"/>
  <c r="CM103" i="1"/>
  <c r="CM104" i="1"/>
  <c r="CM105" i="1"/>
  <c r="CM106" i="1"/>
  <c r="CM107" i="1"/>
  <c r="CM108" i="1"/>
  <c r="CM109" i="1"/>
  <c r="CM110" i="1"/>
  <c r="CM11" i="1"/>
  <c r="CL12" i="1"/>
  <c r="CL13" i="1"/>
  <c r="CL14" i="1"/>
  <c r="CL15" i="1"/>
  <c r="CL16" i="1"/>
  <c r="CL17" i="1"/>
  <c r="CL18" i="1"/>
  <c r="CL19" i="1"/>
  <c r="CL20" i="1"/>
  <c r="CL21" i="1"/>
  <c r="CL22" i="1"/>
  <c r="CL23" i="1"/>
  <c r="CL24" i="1"/>
  <c r="CL25" i="1"/>
  <c r="CL26" i="1"/>
  <c r="CL27" i="1"/>
  <c r="CL28" i="1"/>
  <c r="CL29" i="1"/>
  <c r="CL30" i="1"/>
  <c r="CL31" i="1"/>
  <c r="CL32" i="1"/>
  <c r="CL33" i="1"/>
  <c r="CL34" i="1"/>
  <c r="CL35" i="1"/>
  <c r="CL36" i="1"/>
  <c r="CL37" i="1"/>
  <c r="CL38" i="1"/>
  <c r="CL39" i="1"/>
  <c r="CL40" i="1"/>
  <c r="CL41" i="1"/>
  <c r="CL42" i="1"/>
  <c r="CL43" i="1"/>
  <c r="CL44" i="1"/>
  <c r="CL45" i="1"/>
  <c r="CL46" i="1"/>
  <c r="CL47" i="1"/>
  <c r="CL48" i="1"/>
  <c r="CL49" i="1"/>
  <c r="CL50" i="1"/>
  <c r="CL51" i="1"/>
  <c r="CL52" i="1"/>
  <c r="CL53" i="1"/>
  <c r="CL54" i="1"/>
  <c r="CL55" i="1"/>
  <c r="CL56" i="1"/>
  <c r="CL57" i="1"/>
  <c r="CL58" i="1"/>
  <c r="CL59" i="1"/>
  <c r="CL60" i="1"/>
  <c r="CL61" i="1"/>
  <c r="CL62" i="1"/>
  <c r="CL63" i="1"/>
  <c r="CL64" i="1"/>
  <c r="CL65" i="1"/>
  <c r="CL66" i="1"/>
  <c r="CL67" i="1"/>
  <c r="CL68" i="1"/>
  <c r="CL69" i="1"/>
  <c r="CL70" i="1"/>
  <c r="CL71" i="1"/>
  <c r="CL72" i="1"/>
  <c r="CL73" i="1"/>
  <c r="CL74" i="1"/>
  <c r="CL75" i="1"/>
  <c r="CL76" i="1"/>
  <c r="CL77" i="1"/>
  <c r="CL78" i="1"/>
  <c r="CL79" i="1"/>
  <c r="CL80" i="1"/>
  <c r="CL81" i="1"/>
  <c r="CL82" i="1"/>
  <c r="CL83" i="1"/>
  <c r="CL84" i="1"/>
  <c r="CL85" i="1"/>
  <c r="CL86" i="1"/>
  <c r="CL87" i="1"/>
  <c r="CL88" i="1"/>
  <c r="CL89" i="1"/>
  <c r="CL90" i="1"/>
  <c r="CL91" i="1"/>
  <c r="CL92" i="1"/>
  <c r="CL93" i="1"/>
  <c r="CL94" i="1"/>
  <c r="CL95" i="1"/>
  <c r="CL96" i="1"/>
  <c r="CL97" i="1"/>
  <c r="CL98" i="1"/>
  <c r="CL99" i="1"/>
  <c r="CL100" i="1"/>
  <c r="CL101" i="1"/>
  <c r="CL102" i="1"/>
  <c r="CL103" i="1"/>
  <c r="CL104" i="1"/>
  <c r="CL105" i="1"/>
  <c r="CL106" i="1"/>
  <c r="CL107" i="1"/>
  <c r="CL108" i="1"/>
  <c r="CL109" i="1"/>
  <c r="CL110" i="1"/>
  <c r="CL11" i="1"/>
  <c r="BN18" i="1" l="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N12" i="1"/>
  <c r="BN13" i="1"/>
  <c r="BN14" i="1"/>
  <c r="BN15" i="1"/>
  <c r="BN16" i="1"/>
  <c r="BN17" i="1"/>
  <c r="BK12" i="1" l="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10" i="1"/>
  <c r="BK11" i="1"/>
  <c r="BI12" i="1" l="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G15" i="1"/>
  <c r="DI15" i="1" s="1"/>
  <c r="BG16" i="1"/>
  <c r="DI16" i="1" s="1"/>
  <c r="BG17" i="1"/>
  <c r="DI17" i="1" s="1"/>
  <c r="BG18" i="1"/>
  <c r="DI18" i="1" s="1"/>
  <c r="BG19" i="1"/>
  <c r="DI19" i="1" s="1"/>
  <c r="BG20" i="1"/>
  <c r="DI20" i="1" s="1"/>
  <c r="BG21" i="1"/>
  <c r="DI21" i="1" s="1"/>
  <c r="BG22" i="1"/>
  <c r="DI22" i="1" s="1"/>
  <c r="BG23" i="1"/>
  <c r="DI23" i="1" s="1"/>
  <c r="BG24" i="1"/>
  <c r="DI24" i="1" s="1"/>
  <c r="BG25" i="1"/>
  <c r="DI25" i="1" s="1"/>
  <c r="BG26" i="1"/>
  <c r="DI26" i="1" s="1"/>
  <c r="BG27" i="1"/>
  <c r="DI27" i="1" s="1"/>
  <c r="BG28" i="1"/>
  <c r="DI28" i="1" s="1"/>
  <c r="BG29" i="1"/>
  <c r="DI29" i="1" s="1"/>
  <c r="BG30" i="1"/>
  <c r="DI30" i="1" s="1"/>
  <c r="BG31" i="1"/>
  <c r="DI31" i="1" s="1"/>
  <c r="BG32" i="1"/>
  <c r="DI32" i="1" s="1"/>
  <c r="BG33" i="1"/>
  <c r="DI33" i="1" s="1"/>
  <c r="BG34" i="1"/>
  <c r="DI34" i="1" s="1"/>
  <c r="BG35" i="1"/>
  <c r="DI35" i="1" s="1"/>
  <c r="BG36" i="1"/>
  <c r="DI36" i="1" s="1"/>
  <c r="BG37" i="1"/>
  <c r="DI37" i="1" s="1"/>
  <c r="BG38" i="1"/>
  <c r="DI38" i="1" s="1"/>
  <c r="BG39" i="1"/>
  <c r="DI39" i="1" s="1"/>
  <c r="BG40" i="1"/>
  <c r="DI40" i="1" s="1"/>
  <c r="BG41" i="1"/>
  <c r="DI41" i="1" s="1"/>
  <c r="BG42" i="1"/>
  <c r="DI42" i="1" s="1"/>
  <c r="BG43" i="1"/>
  <c r="DI43" i="1" s="1"/>
  <c r="BG44" i="1"/>
  <c r="DI44" i="1" s="1"/>
  <c r="BG45" i="1"/>
  <c r="DI45" i="1" s="1"/>
  <c r="BG46" i="1"/>
  <c r="DI46" i="1" s="1"/>
  <c r="BG47" i="1"/>
  <c r="DI47" i="1" s="1"/>
  <c r="BG48" i="1"/>
  <c r="DI48" i="1" s="1"/>
  <c r="BG49" i="1"/>
  <c r="DI49" i="1" s="1"/>
  <c r="BG50" i="1"/>
  <c r="DI50" i="1" s="1"/>
  <c r="BG51" i="1"/>
  <c r="DI51" i="1" s="1"/>
  <c r="BG52" i="1"/>
  <c r="DI52" i="1" s="1"/>
  <c r="BG53" i="1"/>
  <c r="DI53" i="1" s="1"/>
  <c r="BG54" i="1"/>
  <c r="DI54" i="1" s="1"/>
  <c r="BG55" i="1"/>
  <c r="DI55" i="1" s="1"/>
  <c r="BG56" i="1"/>
  <c r="DI56" i="1" s="1"/>
  <c r="BG57" i="1"/>
  <c r="DI57" i="1" s="1"/>
  <c r="BG58" i="1"/>
  <c r="DI58" i="1" s="1"/>
  <c r="BG59" i="1"/>
  <c r="DI59" i="1" s="1"/>
  <c r="BG60" i="1"/>
  <c r="DI60" i="1" s="1"/>
  <c r="BG61" i="1"/>
  <c r="DI61" i="1" s="1"/>
  <c r="BG62" i="1"/>
  <c r="DI62" i="1" s="1"/>
  <c r="BG63" i="1"/>
  <c r="DI63" i="1" s="1"/>
  <c r="BG64" i="1"/>
  <c r="DI64" i="1" s="1"/>
  <c r="BG65" i="1"/>
  <c r="DI65" i="1" s="1"/>
  <c r="BG66" i="1"/>
  <c r="DI66" i="1" s="1"/>
  <c r="BG67" i="1"/>
  <c r="DI67" i="1" s="1"/>
  <c r="BG68" i="1"/>
  <c r="DI68" i="1" s="1"/>
  <c r="BG69" i="1"/>
  <c r="DI69" i="1" s="1"/>
  <c r="BG70" i="1"/>
  <c r="DI70" i="1" s="1"/>
  <c r="BG71" i="1"/>
  <c r="DI71" i="1" s="1"/>
  <c r="BG72" i="1"/>
  <c r="DI72" i="1" s="1"/>
  <c r="BG73" i="1"/>
  <c r="DI73" i="1" s="1"/>
  <c r="BG74" i="1"/>
  <c r="DI74" i="1" s="1"/>
  <c r="BG75" i="1"/>
  <c r="DI75" i="1" s="1"/>
  <c r="BG76" i="1"/>
  <c r="DI76" i="1" s="1"/>
  <c r="BG77" i="1"/>
  <c r="DI77" i="1" s="1"/>
  <c r="BG78" i="1"/>
  <c r="DI78" i="1" s="1"/>
  <c r="BG79" i="1"/>
  <c r="DI79" i="1" s="1"/>
  <c r="BG80" i="1"/>
  <c r="DI80" i="1" s="1"/>
  <c r="BG81" i="1"/>
  <c r="DI81" i="1" s="1"/>
  <c r="BG82" i="1"/>
  <c r="DI82" i="1" s="1"/>
  <c r="BG83" i="1"/>
  <c r="DI83" i="1" s="1"/>
  <c r="BG84" i="1"/>
  <c r="DI84" i="1" s="1"/>
  <c r="BG85" i="1"/>
  <c r="DI85" i="1" s="1"/>
  <c r="BG86" i="1"/>
  <c r="DI86" i="1" s="1"/>
  <c r="BG87" i="1"/>
  <c r="DI87" i="1" s="1"/>
  <c r="BG88" i="1"/>
  <c r="DI88" i="1" s="1"/>
  <c r="BG89" i="1"/>
  <c r="DI89" i="1" s="1"/>
  <c r="BG90" i="1"/>
  <c r="DI90" i="1" s="1"/>
  <c r="BG91" i="1"/>
  <c r="DI91" i="1" s="1"/>
  <c r="BG92" i="1"/>
  <c r="DI92" i="1" s="1"/>
  <c r="BG93" i="1"/>
  <c r="DI93" i="1" s="1"/>
  <c r="BG94" i="1"/>
  <c r="DI94" i="1" s="1"/>
  <c r="BG95" i="1"/>
  <c r="DI95" i="1" s="1"/>
  <c r="BG96" i="1"/>
  <c r="DI96" i="1" s="1"/>
  <c r="BG97" i="1"/>
  <c r="DI97" i="1" s="1"/>
  <c r="BG98" i="1"/>
  <c r="DI98" i="1" s="1"/>
  <c r="BG99" i="1"/>
  <c r="DI99" i="1" s="1"/>
  <c r="BG100" i="1"/>
  <c r="DI100" i="1" s="1"/>
  <c r="BG101" i="1"/>
  <c r="DI101" i="1" s="1"/>
  <c r="BG102" i="1"/>
  <c r="DI102" i="1" s="1"/>
  <c r="BG103" i="1"/>
  <c r="DI103" i="1" s="1"/>
  <c r="BG104" i="1"/>
  <c r="DI104" i="1" s="1"/>
  <c r="BG105" i="1"/>
  <c r="DI105" i="1" s="1"/>
  <c r="BG106" i="1"/>
  <c r="DI106" i="1" s="1"/>
  <c r="BG107" i="1"/>
  <c r="DI107" i="1" s="1"/>
  <c r="BG108" i="1"/>
  <c r="DI108" i="1" s="1"/>
  <c r="BG109" i="1"/>
  <c r="DI109" i="1" s="1"/>
  <c r="BG110" i="1"/>
  <c r="DI110" i="1" s="1"/>
  <c r="BG12" i="1"/>
  <c r="DI12" i="1" s="1"/>
  <c r="BG13" i="1"/>
  <c r="DI13" i="1" s="1"/>
  <c r="BG14" i="1"/>
  <c r="DI14" i="1" s="1"/>
  <c r="BG11" i="1"/>
  <c r="DI11" i="1" s="1"/>
  <c r="CN9" i="1" l="1"/>
  <c r="CL9" i="1" l="1"/>
  <c r="BG9" i="1"/>
  <c r="BC11" i="1" l="1"/>
  <c r="BD11" i="1"/>
  <c r="BE11" i="1"/>
  <c r="BF11" i="1"/>
  <c r="CJ10" i="1" l="1"/>
  <c r="CG10" i="1"/>
  <c r="CD10" i="1"/>
  <c r="CA10" i="1"/>
  <c r="BX10" i="1"/>
  <c r="BU10" i="1"/>
  <c r="BR10" i="1"/>
  <c r="BO10" i="1"/>
  <c r="BL10" i="1"/>
  <c r="BI10" i="1"/>
  <c r="CK10" i="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9" i="1"/>
  <c r="CO11" i="1" l="1"/>
  <c r="CV9" i="1" l="1"/>
  <c r="CW9" i="1"/>
  <c r="CS9" i="1"/>
  <c r="CI9" i="1"/>
  <c r="CF9" i="1"/>
  <c r="CC9" i="1"/>
  <c r="BZ9" i="1"/>
  <c r="BW9" i="1"/>
  <c r="BT9" i="1"/>
  <c r="BQ9" i="1"/>
  <c r="BN9" i="1"/>
  <c r="BK9" i="1"/>
  <c r="BH9" i="1"/>
  <c r="BH10" i="1"/>
  <c r="BJ10" i="1"/>
  <c r="BK10" i="1"/>
  <c r="BM10" i="1"/>
  <c r="BN10" i="1"/>
  <c r="BP10" i="1"/>
  <c r="BQ10" i="1"/>
  <c r="BS10" i="1"/>
  <c r="BT10" i="1"/>
  <c r="BV10" i="1"/>
  <c r="BW10" i="1"/>
  <c r="BY10" i="1"/>
  <c r="BZ10" i="1"/>
  <c r="CB10" i="1"/>
  <c r="CC10" i="1"/>
  <c r="CE10" i="1"/>
  <c r="CF10" i="1"/>
  <c r="CH10" i="1"/>
  <c r="CI10"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J1" i="1" l="1"/>
  <c r="K26" i="6"/>
  <c r="E26" i="6"/>
  <c r="B24" i="6"/>
  <c r="B23" i="6"/>
  <c r="K20" i="6"/>
  <c r="E20" i="6"/>
  <c r="K19" i="6"/>
  <c r="E19" i="6"/>
  <c r="K18" i="6"/>
  <c r="E18" i="6"/>
  <c r="K17" i="6"/>
  <c r="E17" i="6"/>
  <c r="K16" i="6"/>
  <c r="E16" i="6"/>
  <c r="K11" i="6"/>
  <c r="D11" i="6"/>
  <c r="A4" i="6"/>
  <c r="A2" i="1" s="1"/>
  <c r="O3" i="6"/>
  <c r="O5" i="6" s="1"/>
  <c r="N3" i="6"/>
  <c r="N5" i="6" s="1"/>
  <c r="K3" i="6"/>
  <c r="A3" i="6"/>
  <c r="A1" i="1" s="1"/>
  <c r="BE9" i="1" l="1"/>
  <c r="BF9" i="1"/>
  <c r="CQ12" i="1"/>
  <c r="CR12" i="1"/>
  <c r="CQ13" i="1"/>
  <c r="CR13" i="1"/>
  <c r="CQ14" i="1"/>
  <c r="CR14" i="1"/>
  <c r="CQ15" i="1"/>
  <c r="CR15" i="1"/>
  <c r="CQ16" i="1"/>
  <c r="CR16" i="1"/>
  <c r="CQ17" i="1"/>
  <c r="CR17" i="1"/>
  <c r="CQ18" i="1"/>
  <c r="CR18" i="1"/>
  <c r="CQ19" i="1"/>
  <c r="CR19" i="1"/>
  <c r="CQ20" i="1"/>
  <c r="CR20" i="1"/>
  <c r="CQ21" i="1"/>
  <c r="CR21" i="1"/>
  <c r="CQ22" i="1"/>
  <c r="CR22" i="1"/>
  <c r="CQ23" i="1"/>
  <c r="CR23" i="1"/>
  <c r="CQ24" i="1"/>
  <c r="CR24" i="1"/>
  <c r="CQ25" i="1"/>
  <c r="CR25" i="1"/>
  <c r="CQ26" i="1"/>
  <c r="CR26" i="1"/>
  <c r="CQ27" i="1"/>
  <c r="CR27" i="1"/>
  <c r="CQ28" i="1"/>
  <c r="CR28" i="1"/>
  <c r="CQ29" i="1"/>
  <c r="CR29" i="1"/>
  <c r="CQ30" i="1"/>
  <c r="CR30" i="1"/>
  <c r="CQ31" i="1"/>
  <c r="CR31" i="1"/>
  <c r="CQ32" i="1"/>
  <c r="CR32" i="1"/>
  <c r="CQ33" i="1"/>
  <c r="CR33" i="1"/>
  <c r="CQ34" i="1"/>
  <c r="CR34" i="1"/>
  <c r="CQ35" i="1"/>
  <c r="CR35" i="1"/>
  <c r="CQ36" i="1"/>
  <c r="CR36" i="1"/>
  <c r="CQ37" i="1"/>
  <c r="CR37" i="1"/>
  <c r="CQ38" i="1"/>
  <c r="CR38" i="1"/>
  <c r="CQ39" i="1"/>
  <c r="CR39" i="1"/>
  <c r="CQ40" i="1"/>
  <c r="CR40" i="1"/>
  <c r="CQ41" i="1"/>
  <c r="CR41" i="1"/>
  <c r="CQ42" i="1"/>
  <c r="CR42" i="1"/>
  <c r="CQ43" i="1"/>
  <c r="CR43" i="1"/>
  <c r="CQ44" i="1"/>
  <c r="CR44" i="1"/>
  <c r="CQ45" i="1"/>
  <c r="CR45" i="1"/>
  <c r="CQ46" i="1"/>
  <c r="CR46" i="1"/>
  <c r="CQ47" i="1"/>
  <c r="CR47" i="1"/>
  <c r="CQ48" i="1"/>
  <c r="CR48" i="1"/>
  <c r="CQ49" i="1"/>
  <c r="CR49" i="1"/>
  <c r="CQ50" i="1"/>
  <c r="CR50" i="1"/>
  <c r="CQ51" i="1"/>
  <c r="CR51" i="1"/>
  <c r="CQ52" i="1"/>
  <c r="CR52" i="1"/>
  <c r="CQ53" i="1"/>
  <c r="CR53" i="1"/>
  <c r="CQ54" i="1"/>
  <c r="CR54" i="1"/>
  <c r="CQ55" i="1"/>
  <c r="CR55" i="1"/>
  <c r="CQ56" i="1"/>
  <c r="CR56" i="1"/>
  <c r="CQ57" i="1"/>
  <c r="CR57" i="1"/>
  <c r="CQ58" i="1"/>
  <c r="CR58" i="1"/>
  <c r="CQ59" i="1"/>
  <c r="CR59" i="1"/>
  <c r="CQ60" i="1"/>
  <c r="CR60" i="1"/>
  <c r="CQ61" i="1"/>
  <c r="CR61" i="1"/>
  <c r="CQ62" i="1"/>
  <c r="CR62" i="1"/>
  <c r="CQ63" i="1"/>
  <c r="CR63" i="1"/>
  <c r="CQ64" i="1"/>
  <c r="CR64" i="1"/>
  <c r="CQ65" i="1"/>
  <c r="CR65" i="1"/>
  <c r="CQ66" i="1"/>
  <c r="CR66" i="1"/>
  <c r="CQ67" i="1"/>
  <c r="CR67" i="1"/>
  <c r="CQ68" i="1"/>
  <c r="CR68" i="1"/>
  <c r="CQ69" i="1"/>
  <c r="CR69" i="1"/>
  <c r="CQ70" i="1"/>
  <c r="CR70" i="1"/>
  <c r="CQ71" i="1"/>
  <c r="CR71" i="1"/>
  <c r="CQ72" i="1"/>
  <c r="CR72" i="1"/>
  <c r="CQ73" i="1"/>
  <c r="CR73" i="1"/>
  <c r="CQ74" i="1"/>
  <c r="CR74" i="1"/>
  <c r="CQ75" i="1"/>
  <c r="CR75" i="1"/>
  <c r="CQ76" i="1"/>
  <c r="CR76" i="1"/>
  <c r="CQ77" i="1"/>
  <c r="CR77" i="1"/>
  <c r="CQ78" i="1"/>
  <c r="CR78" i="1"/>
  <c r="CQ79" i="1"/>
  <c r="CR79" i="1"/>
  <c r="CQ80" i="1"/>
  <c r="CR80" i="1"/>
  <c r="CQ81" i="1"/>
  <c r="CR81" i="1"/>
  <c r="CQ82" i="1"/>
  <c r="CR82" i="1"/>
  <c r="CQ83" i="1"/>
  <c r="CR83" i="1"/>
  <c r="CQ84" i="1"/>
  <c r="CR84" i="1"/>
  <c r="CQ85" i="1"/>
  <c r="CR85" i="1"/>
  <c r="CQ86" i="1"/>
  <c r="CR86" i="1"/>
  <c r="CQ87" i="1"/>
  <c r="CR87" i="1"/>
  <c r="CQ88" i="1"/>
  <c r="CR88" i="1"/>
  <c r="CQ89" i="1"/>
  <c r="CR89" i="1"/>
  <c r="CQ90" i="1"/>
  <c r="CR90" i="1"/>
  <c r="CQ91" i="1"/>
  <c r="CR91" i="1"/>
  <c r="CQ92" i="1"/>
  <c r="CR92" i="1"/>
  <c r="CQ93" i="1"/>
  <c r="CR93" i="1"/>
  <c r="CQ94" i="1"/>
  <c r="CR94" i="1"/>
  <c r="CQ95" i="1"/>
  <c r="CR95" i="1"/>
  <c r="CQ96" i="1"/>
  <c r="CR96" i="1"/>
  <c r="CQ97" i="1"/>
  <c r="CR97" i="1"/>
  <c r="CQ98" i="1"/>
  <c r="CR98" i="1"/>
  <c r="CQ99" i="1"/>
  <c r="CR99" i="1"/>
  <c r="CQ100" i="1"/>
  <c r="CR100" i="1"/>
  <c r="CQ101" i="1"/>
  <c r="CR101" i="1"/>
  <c r="CQ102" i="1"/>
  <c r="CR102" i="1"/>
  <c r="CQ103" i="1"/>
  <c r="CR103" i="1"/>
  <c r="CQ104" i="1"/>
  <c r="CR104" i="1"/>
  <c r="CQ105" i="1"/>
  <c r="CR105" i="1"/>
  <c r="CQ106" i="1"/>
  <c r="CR106" i="1"/>
  <c r="CQ107" i="1"/>
  <c r="CR107" i="1"/>
  <c r="CQ108" i="1"/>
  <c r="CR108" i="1"/>
  <c r="CQ109" i="1"/>
  <c r="CR109" i="1"/>
  <c r="CQ110" i="1"/>
  <c r="CR110" i="1"/>
  <c r="CR11" i="1"/>
  <c r="CQ11" i="1"/>
  <c r="CO12" i="1"/>
  <c r="CP12" i="1"/>
  <c r="CO13" i="1"/>
  <c r="CP13" i="1"/>
  <c r="CO14" i="1"/>
  <c r="CP14" i="1"/>
  <c r="CO15" i="1"/>
  <c r="CP15" i="1"/>
  <c r="CO16" i="1"/>
  <c r="CP16" i="1"/>
  <c r="CO17" i="1"/>
  <c r="CP17" i="1"/>
  <c r="CO18" i="1"/>
  <c r="CP18" i="1"/>
  <c r="CO19" i="1"/>
  <c r="CP19" i="1"/>
  <c r="CO20" i="1"/>
  <c r="CP20" i="1"/>
  <c r="CO21" i="1"/>
  <c r="CP21" i="1"/>
  <c r="CO22" i="1"/>
  <c r="CP22" i="1"/>
  <c r="CO23" i="1"/>
  <c r="CP23" i="1"/>
  <c r="CO24" i="1"/>
  <c r="CP24" i="1"/>
  <c r="CO25" i="1"/>
  <c r="CP25" i="1"/>
  <c r="CO26" i="1"/>
  <c r="CP26" i="1"/>
  <c r="CO27" i="1"/>
  <c r="CP27" i="1"/>
  <c r="CO28" i="1"/>
  <c r="CP28" i="1"/>
  <c r="CO29" i="1"/>
  <c r="CP29" i="1"/>
  <c r="CO30" i="1"/>
  <c r="CP30" i="1"/>
  <c r="CO31" i="1"/>
  <c r="CP31" i="1"/>
  <c r="CO32" i="1"/>
  <c r="CP32" i="1"/>
  <c r="CO33" i="1"/>
  <c r="CP33" i="1"/>
  <c r="CO34" i="1"/>
  <c r="CP34" i="1"/>
  <c r="CO35" i="1"/>
  <c r="CP35" i="1"/>
  <c r="CO36" i="1"/>
  <c r="CP36" i="1"/>
  <c r="CO37" i="1"/>
  <c r="CP37" i="1"/>
  <c r="CO38" i="1"/>
  <c r="CP38" i="1"/>
  <c r="CO39" i="1"/>
  <c r="CP39" i="1"/>
  <c r="CO40" i="1"/>
  <c r="CP40" i="1"/>
  <c r="CO41" i="1"/>
  <c r="CP41" i="1"/>
  <c r="CO42" i="1"/>
  <c r="CP42" i="1"/>
  <c r="CO43" i="1"/>
  <c r="CP43" i="1"/>
  <c r="CO44" i="1"/>
  <c r="CP44" i="1"/>
  <c r="CO45" i="1"/>
  <c r="CP45" i="1"/>
  <c r="CO46" i="1"/>
  <c r="CP46" i="1"/>
  <c r="CO47" i="1"/>
  <c r="CP47" i="1"/>
  <c r="CO48" i="1"/>
  <c r="CP48" i="1"/>
  <c r="CO49" i="1"/>
  <c r="CP49" i="1"/>
  <c r="CO50" i="1"/>
  <c r="CP50" i="1"/>
  <c r="CO51" i="1"/>
  <c r="CP51" i="1"/>
  <c r="CO52" i="1"/>
  <c r="CP52" i="1"/>
  <c r="CO53" i="1"/>
  <c r="CP53" i="1"/>
  <c r="CO54" i="1"/>
  <c r="CP54" i="1"/>
  <c r="CO55" i="1"/>
  <c r="CP55" i="1"/>
  <c r="CO56" i="1"/>
  <c r="CP56" i="1"/>
  <c r="CO57" i="1"/>
  <c r="CP57" i="1"/>
  <c r="CO58" i="1"/>
  <c r="CP58" i="1"/>
  <c r="CO59" i="1"/>
  <c r="CP59" i="1"/>
  <c r="CO60" i="1"/>
  <c r="CP60" i="1"/>
  <c r="CO61" i="1"/>
  <c r="CP61" i="1"/>
  <c r="CO62" i="1"/>
  <c r="CP62" i="1"/>
  <c r="CO63" i="1"/>
  <c r="CP63" i="1"/>
  <c r="CO64" i="1"/>
  <c r="CP64" i="1"/>
  <c r="CO65" i="1"/>
  <c r="CP65" i="1"/>
  <c r="CO66" i="1"/>
  <c r="CP66" i="1"/>
  <c r="CO67" i="1"/>
  <c r="CP67" i="1"/>
  <c r="CO68" i="1"/>
  <c r="CP68" i="1"/>
  <c r="CO69" i="1"/>
  <c r="CP69" i="1"/>
  <c r="CO70" i="1"/>
  <c r="CP70" i="1"/>
  <c r="CO71" i="1"/>
  <c r="CP71" i="1"/>
  <c r="CO72" i="1"/>
  <c r="CP72" i="1"/>
  <c r="CO73" i="1"/>
  <c r="CP73" i="1"/>
  <c r="CO74" i="1"/>
  <c r="CP74" i="1"/>
  <c r="CO75" i="1"/>
  <c r="CP75" i="1"/>
  <c r="CO76" i="1"/>
  <c r="CP76" i="1"/>
  <c r="CO77" i="1"/>
  <c r="CP77" i="1"/>
  <c r="CO78" i="1"/>
  <c r="CP78" i="1"/>
  <c r="CO79" i="1"/>
  <c r="CP79" i="1"/>
  <c r="CO80" i="1"/>
  <c r="CP80" i="1"/>
  <c r="CO81" i="1"/>
  <c r="CP81" i="1"/>
  <c r="CO82" i="1"/>
  <c r="CP82" i="1"/>
  <c r="CO83" i="1"/>
  <c r="CP83" i="1"/>
  <c r="CO84" i="1"/>
  <c r="CP84" i="1"/>
  <c r="CO85" i="1"/>
  <c r="CP85" i="1"/>
  <c r="CO86" i="1"/>
  <c r="CP86" i="1"/>
  <c r="CO87" i="1"/>
  <c r="CP87" i="1"/>
  <c r="CO88" i="1"/>
  <c r="CP88" i="1"/>
  <c r="CO89" i="1"/>
  <c r="CP89" i="1"/>
  <c r="CO90" i="1"/>
  <c r="CP90" i="1"/>
  <c r="CO91" i="1"/>
  <c r="CP91" i="1"/>
  <c r="CO92" i="1"/>
  <c r="CP92" i="1"/>
  <c r="CO93" i="1"/>
  <c r="CP93" i="1"/>
  <c r="CO94" i="1"/>
  <c r="CP94" i="1"/>
  <c r="CO95" i="1"/>
  <c r="CP95" i="1"/>
  <c r="CO96" i="1"/>
  <c r="CP96" i="1"/>
  <c r="CO97" i="1"/>
  <c r="CP97" i="1"/>
  <c r="CO98" i="1"/>
  <c r="CP98" i="1"/>
  <c r="CO99" i="1"/>
  <c r="CP99" i="1"/>
  <c r="CO100" i="1"/>
  <c r="CP100" i="1"/>
  <c r="CO101" i="1"/>
  <c r="CP101" i="1"/>
  <c r="CO102" i="1"/>
  <c r="CP102" i="1"/>
  <c r="CO103" i="1"/>
  <c r="CP103" i="1"/>
  <c r="CO104" i="1"/>
  <c r="CP104" i="1"/>
  <c r="CO105" i="1"/>
  <c r="CP105" i="1"/>
  <c r="CO106" i="1"/>
  <c r="CP106" i="1"/>
  <c r="CO107" i="1"/>
  <c r="CP107" i="1"/>
  <c r="CO108" i="1"/>
  <c r="CP108" i="1"/>
  <c r="CO109" i="1"/>
  <c r="CP109" i="1"/>
  <c r="CO110" i="1"/>
  <c r="CP110" i="1"/>
  <c r="CP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9" i="1"/>
  <c r="CM9" i="1"/>
  <c r="CO9" i="1"/>
  <c r="CP9" i="1"/>
  <c r="CQ9" i="1"/>
  <c r="CR9" i="1"/>
  <c r="CT9" i="1"/>
  <c r="CU9" i="1"/>
  <c r="CX9" i="1"/>
  <c r="B77" i="1" l="1"/>
  <c r="B96" i="1"/>
  <c r="B90" i="1"/>
  <c r="B59" i="1"/>
  <c r="B43" i="1"/>
  <c r="B38" i="1"/>
  <c r="B27" i="1"/>
  <c r="B105" i="1"/>
  <c r="B100" i="1"/>
  <c r="B93" i="1"/>
  <c r="B91" i="1"/>
  <c r="B79" i="1"/>
  <c r="B68" i="1"/>
  <c r="B28" i="1"/>
  <c r="B26" i="1"/>
  <c r="B18" i="1"/>
  <c r="B15" i="1"/>
  <c r="B108" i="1"/>
  <c r="B57" i="1"/>
  <c r="B44" i="1"/>
  <c r="B35" i="1"/>
  <c r="B22" i="1"/>
  <c r="B106" i="1"/>
  <c r="B76" i="1"/>
  <c r="B61" i="1"/>
  <c r="B86" i="1"/>
  <c r="B85" i="1"/>
  <c r="B110" i="1"/>
  <c r="B78" i="1"/>
  <c r="B74" i="1"/>
  <c r="B69" i="1"/>
  <c r="B67" i="1"/>
  <c r="B52" i="1"/>
  <c r="B49" i="1"/>
  <c r="B37" i="1"/>
  <c r="B34" i="1"/>
  <c r="B24" i="1"/>
  <c r="B21" i="1"/>
  <c r="B17" i="1"/>
  <c r="B16" i="1"/>
  <c r="B13" i="1"/>
  <c r="B107" i="1"/>
  <c r="B99" i="1"/>
  <c r="B95" i="1"/>
  <c r="B109" i="1"/>
  <c r="B104" i="1"/>
  <c r="B103" i="1"/>
  <c r="B101" i="1"/>
  <c r="B98" i="1"/>
  <c r="B97" i="1"/>
  <c r="B94" i="1"/>
  <c r="B89" i="1"/>
  <c r="B87" i="1"/>
  <c r="B84" i="1"/>
  <c r="B83" i="1"/>
  <c r="B82" i="1"/>
  <c r="B81" i="1"/>
  <c r="B75" i="1"/>
  <c r="B73" i="1"/>
  <c r="B72" i="1"/>
  <c r="B71" i="1"/>
  <c r="B70" i="1"/>
  <c r="B65" i="1"/>
  <c r="B64" i="1"/>
  <c r="B63" i="1"/>
  <c r="B62" i="1"/>
  <c r="B58" i="1"/>
  <c r="B55" i="1"/>
  <c r="B54" i="1"/>
  <c r="B53" i="1"/>
  <c r="B51" i="1"/>
  <c r="B50" i="1"/>
  <c r="B48" i="1"/>
  <c r="B47" i="1"/>
  <c r="B46" i="1"/>
  <c r="B45" i="1"/>
  <c r="B42" i="1"/>
  <c r="B41" i="1"/>
  <c r="B40" i="1"/>
  <c r="B39" i="1"/>
  <c r="B36" i="1"/>
  <c r="B33" i="1"/>
  <c r="B31" i="1"/>
  <c r="B30" i="1"/>
  <c r="B29" i="1"/>
  <c r="B25" i="1"/>
  <c r="B23" i="1"/>
  <c r="B20" i="1"/>
  <c r="B19" i="1"/>
  <c r="B14" i="1"/>
  <c r="B12" i="1"/>
  <c r="B102" i="1"/>
  <c r="B92" i="1"/>
  <c r="B88" i="1"/>
  <c r="B80" i="1"/>
  <c r="B66" i="1"/>
  <c r="B60" i="1"/>
  <c r="B56" i="1"/>
  <c r="B32" i="1"/>
  <c r="B11" i="1" l="1"/>
  <c r="E3" i="1" s="1"/>
  <c r="K5" i="6" s="1"/>
  <c r="J3" i="1" s="1"/>
</calcChain>
</file>

<file path=xl/sharedStrings.xml><?xml version="1.0" encoding="utf-8"?>
<sst xmlns="http://schemas.openxmlformats.org/spreadsheetml/2006/main" count="258" uniqueCount="95">
  <si>
    <t>Line No.</t>
  </si>
  <si>
    <t>Action</t>
  </si>
  <si>
    <t>Number of Columns</t>
  </si>
  <si>
    <t>aaaaaa</t>
  </si>
  <si>
    <t>Status</t>
  </si>
  <si>
    <t>Do not change this column's width.  Entries below force row height to be at least 2 lines</t>
  </si>
  <si>
    <t>The cells below provide an explanation for "Errors".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</si>
  <si>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</si>
  <si>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</si>
  <si>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</si>
  <si>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</si>
  <si>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</si>
  <si>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Certification Sheet</t>
  </si>
  <si>
    <t>Overall Status of Template</t>
  </si>
  <si>
    <t>aaaaaaaaaaaaaaaaa</t>
  </si>
  <si>
    <t>Submitter</t>
  </si>
  <si>
    <t>Paperwork Reduction Act Statement</t>
  </si>
  <si>
    <t>OMB Burden Disclosure Statement</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</si>
  <si>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</si>
  <si>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</si>
  <si>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</si>
  <si>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</si>
  <si>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</si>
  <si>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</si>
  <si>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</si>
  <si>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</si>
  <si>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</si>
  <si>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</si>
  <si>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</si>
  <si>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</si>
  <si>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</si>
  <si>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</si>
  <si>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</si>
  <si>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</si>
  <si>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</si>
  <si>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</si>
  <si>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</si>
  <si>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</si>
  <si>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The cells below will not be changeable or visible in the final version, but show the ability to modify template easily for additional product group codes for changes in required factors.</t>
  </si>
  <si>
    <t>Number of Product Group Codes</t>
  </si>
  <si>
    <t>Manufacturer</t>
  </si>
  <si>
    <t>Individual Model Number</t>
  </si>
  <si>
    <t>Brand(s)</t>
  </si>
  <si>
    <t>Brand</t>
  </si>
  <si>
    <t>If you are resubmitting a specific combination, you must enter data for the Indoor Units and Air Movers in the exact same order as in the original submission</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</si>
  <si>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</si>
  <si>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</si>
  <si>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</si>
  <si>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OMB Control Number:  1910-1400 (Expiration Date:  September 30, 2024)</t>
  </si>
  <si>
    <t>DOE F 220.39</t>
  </si>
  <si>
    <t>Small Air-Cooled 3-Phase Commercial Package and Variable Refrigerant Flow Air Conditioners and Heat Pumps</t>
  </si>
  <si>
    <t>Basic Model Number</t>
  </si>
  <si>
    <t>Manufacturer (Outdoor Unit or Single-Package Unit)</t>
  </si>
  <si>
    <t>Brand Name(s) (Outdoor Unit or Single-Package Unit)</t>
  </si>
  <si>
    <t>Individual Model Number Covered by Basic Model (Outdoor Unit or Single-Package Unit)</t>
  </si>
  <si>
    <t>For Split-System or VRF Indoor Unit 1 Only</t>
  </si>
  <si>
    <t>For Split-System or VRF Air Mover 1 Only, if Applicable</t>
  </si>
  <si>
    <t>For Split-System or VRF Indoor Unit 2 Only, if Applicable</t>
  </si>
  <si>
    <t>For Split-System or VRF Air Mover 2 Only, if Applicable</t>
  </si>
  <si>
    <t>For Split-System or VRF Indoor Unit 3 Only, if Applicable</t>
  </si>
  <si>
    <t>For Split-System or VRF Air Mover 3 Only, if Applicable</t>
  </si>
  <si>
    <t>For Split-System or VRF Indoor Unit 4 Only, if Applicable</t>
  </si>
  <si>
    <t>For Split-System or VRF Air Mover 4 Only, if Applicable</t>
  </si>
  <si>
    <t>For Split-System or VRF Air Mover 5 Only, if Applicable</t>
  </si>
  <si>
    <t>Have Any of the Model Numbers Been Identified as Private by the Manufacturer?</t>
  </si>
  <si>
    <t>Sample Size (Number of Units Tested)</t>
  </si>
  <si>
    <t>Name of AEDM (If Applicable)</t>
  </si>
  <si>
    <t>Is Certification Based on the use of an Alternative Efficiency Determination Method (AEDM)?</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</si>
  <si>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</si>
  <si>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Seasonal Energy Efficiency Ratio 2 (SEER2)</t>
  </si>
  <si>
    <t>Heating Seasonal Performance Factor 2 (HSPF2)</t>
  </si>
  <si>
    <t>Rated Cooling Capacity (Btu/hour)</t>
  </si>
  <si>
    <t>Supplemental Testing Instructions PDF Filename</t>
  </si>
  <si>
    <t>Cooling Capacity</t>
  </si>
  <si>
    <t>Split-System Air Conditioners</t>
  </si>
  <si>
    <t>&lt;65,000 Btu/h</t>
  </si>
  <si>
    <t>Single-Package Air Conditioners</t>
  </si>
  <si>
    <t>Split-System Heat Pumps</t>
  </si>
  <si>
    <t>Single-Package Heat Pumps</t>
  </si>
  <si>
    <t>Space-Constrained Split-System Air Conditioners</t>
  </si>
  <si>
    <t>&lt;=30,000 Btu/h</t>
  </si>
  <si>
    <t>Space-Constrained Single-Package Air Conditioners</t>
  </si>
  <si>
    <t>Space-Constrained Split-System Heat Pumps</t>
  </si>
  <si>
    <t>Space-Constrained Single-Package Heat Pumps</t>
  </si>
  <si>
    <t>Small-Duct, High-Velocity Split-System Air Conditioners</t>
  </si>
  <si>
    <t>Small-Duct, High-Velocity Split-System Heat Pumps</t>
  </si>
  <si>
    <t>VRF Air Conditioners</t>
  </si>
  <si>
    <t>VRF Heat Pumps</t>
  </si>
  <si>
    <t>For Split-System or VRF Indoor Unit 5 Only, if Applicable</t>
  </si>
  <si>
    <t>Status of This Input Sheet</t>
  </si>
  <si>
    <t>Outdoor Air Conditioner Units With No Match</t>
  </si>
  <si>
    <t>Outdoor Heat Pump Units With No Match</t>
  </si>
  <si>
    <t>Version 5.1</t>
  </si>
  <si>
    <t>Entry in the Columns Below is Optional</t>
  </si>
  <si>
    <t>The maximum number of indoor units available for each basic model in this template is 5. If a basic model has more than 5 indoor units, please contact us at: 
https://www.regulations.doe.gov/contact-us.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</si>
</sst>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sz val="10"/>
      <color theme="1"/>
      <name val="Arial"/>
      <family val="2"/>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11"/>
      <color theme="1"/>
      <name val="Calibri"/>
      <family val="2"/>
      <scheme val="minor"/>
    </font>
    <font>
      <sz val="11"/>
      <name val="Arial"/>
      <family val="2"/>
    </font>
    <font>
      <b/>
      <sz val="10"/>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style="thin">
        <color indexed="64"/>
      </right>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5" fillId="0" borderId="0"/>
    <xf numFmtId="0" fontId="5" fillId="0" borderId="0"/>
  </cellStyleXfs>
  <cellXfs count="218">
    <xf numFmtId="0" fontId="0" fillId="0" borderId="0" xfId="0"/>
    <xf numFmtId="0" fontId="3" fillId="0" borderId="0" xfId="0" applyFont="1" applyAlignment="1" applyProtection="1">
      <alignment horizontal="center" vertical="center"/>
      <protection hidden="1"/>
    </xf>
    <xf numFmtId="0" fontId="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3" fillId="0" borderId="0" xfId="0" applyFont="1" applyAlignment="1" applyProtection="1">
      <alignment horizontal="center"/>
      <protection hidden="1"/>
    </xf>
    <xf numFmtId="0" fontId="3" fillId="0" borderId="0" xfId="0" applyFont="1" applyProtection="1">
      <protection hidden="1"/>
    </xf>
    <xf numFmtId="0" fontId="11" fillId="0" borderId="0" xfId="0" applyFont="1" applyAlignment="1" applyProtection="1">
      <alignment horizontal="center"/>
      <protection hidden="1"/>
    </xf>
    <xf numFmtId="0" fontId="11" fillId="0" borderId="0" xfId="0" applyFont="1" applyProtection="1">
      <protection hidden="1"/>
    </xf>
    <xf numFmtId="0" fontId="5" fillId="0" borderId="0" xfId="0" applyFont="1" applyProtection="1">
      <protection hidden="1"/>
    </xf>
    <xf numFmtId="0" fontId="5" fillId="0" borderId="0" xfId="0" applyFont="1" applyAlignment="1" applyProtection="1">
      <alignment horizontal="center"/>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0" fillId="0" borderId="0" xfId="0" applyProtection="1">
      <protection hidden="1"/>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13" fillId="0" borderId="0" xfId="0" applyFont="1" applyAlignment="1" applyProtection="1">
      <alignment horizontal="center"/>
      <protection hidden="1"/>
    </xf>
    <xf numFmtId="0" fontId="5" fillId="0" borderId="0" xfId="0" applyFont="1" applyAlignment="1" applyProtection="1">
      <alignment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12" fillId="0" borderId="0" xfId="0" applyFont="1" applyAlignment="1" applyProtection="1">
      <alignment wrapText="1"/>
      <protection hidden="1"/>
    </xf>
    <xf numFmtId="0" fontId="4" fillId="0" borderId="0" xfId="0" applyFont="1" applyAlignment="1" applyProtection="1">
      <alignment horizontal="right" vertical="top"/>
      <protection hidden="1"/>
    </xf>
    <xf numFmtId="0" fontId="6" fillId="0" borderId="0" xfId="0" applyFont="1" applyAlignment="1" applyProtection="1">
      <alignment wrapText="1"/>
      <protection hidden="1"/>
    </xf>
    <xf numFmtId="0" fontId="17" fillId="0" borderId="0" xfId="1" applyFont="1" applyBorder="1" applyAlignment="1" applyProtection="1">
      <alignment horizontal="left" vertical="center"/>
      <protection hidden="1"/>
    </xf>
    <xf numFmtId="0" fontId="17" fillId="0" borderId="11" xfId="1" applyFont="1" applyBorder="1" applyAlignment="1" applyProtection="1">
      <alignment horizontal="left" vertical="center" wrapText="1" indent="1"/>
      <protection locked="0"/>
    </xf>
    <xf numFmtId="0" fontId="2" fillId="0" borderId="11" xfId="1" applyBorder="1" applyAlignment="1" applyProtection="1">
      <alignment horizontal="left" vertical="center" wrapText="1" indent="1"/>
      <protection locked="0"/>
    </xf>
    <xf numFmtId="164" fontId="17" fillId="7" borderId="11" xfId="1" applyNumberFormat="1" applyFont="1" applyFill="1" applyBorder="1" applyAlignment="1" applyProtection="1">
      <alignment horizontal="left" vertical="center" wrapText="1" indent="1"/>
      <protection locked="0"/>
    </xf>
    <xf numFmtId="0" fontId="6" fillId="0" borderId="0" xfId="0" applyFont="1" applyAlignment="1" applyProtection="1">
      <alignment vertical="center" wrapText="1"/>
      <protection hidden="1"/>
    </xf>
    <xf numFmtId="0" fontId="24" fillId="0" borderId="0" xfId="0" applyFont="1" applyProtection="1">
      <protection hidden="1"/>
    </xf>
    <xf numFmtId="0" fontId="10" fillId="0" borderId="0" xfId="0" applyFont="1" applyAlignment="1" applyProtection="1">
      <alignment horizontal="center" vertical="center" wrapText="1"/>
      <protection hidden="1"/>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0" fontId="10" fillId="0" borderId="0" xfId="2" applyFont="1" applyAlignment="1" applyProtection="1">
      <alignment vertical="center"/>
      <protection hidden="1"/>
    </xf>
    <xf numFmtId="0" fontId="5"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1" fillId="0" borderId="0" xfId="2" applyFont="1" applyAlignment="1" applyProtection="1">
      <alignment horizontal="right" vertical="top"/>
      <protection hidden="1"/>
    </xf>
    <xf numFmtId="0" fontId="5" fillId="0" borderId="2" xfId="2" applyBorder="1" applyAlignment="1" applyProtection="1">
      <alignment horizontal="center" vertical="center"/>
      <protection hidden="1"/>
    </xf>
    <xf numFmtId="0" fontId="11" fillId="0" borderId="0" xfId="2" applyFont="1" applyAlignment="1" applyProtection="1">
      <alignment horizontal="left" vertical="top"/>
      <protection hidden="1"/>
    </xf>
    <xf numFmtId="0" fontId="9" fillId="0" borderId="0" xfId="2" applyFont="1" applyAlignment="1" applyProtection="1">
      <alignment vertical="center" wrapText="1"/>
      <protection hidden="1"/>
    </xf>
    <xf numFmtId="0" fontId="3"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10"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2"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9" fillId="0" borderId="0" xfId="2" applyFont="1" applyAlignment="1" applyProtection="1">
      <alignment horizontal="left" vertical="top" wrapText="1"/>
      <protection hidden="1"/>
    </xf>
    <xf numFmtId="0" fontId="9" fillId="0" borderId="0" xfId="2" applyFont="1" applyAlignment="1" applyProtection="1">
      <alignment horizontal="center" vertical="center"/>
      <protection hidden="1"/>
    </xf>
    <xf numFmtId="0" fontId="2" fillId="0" borderId="0" xfId="2" applyFont="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0" borderId="17" xfId="2" applyFont="1" applyBorder="1" applyAlignment="1" applyProtection="1">
      <alignment horizontal="left" vertical="center"/>
      <protection hidden="1"/>
    </xf>
    <xf numFmtId="0" fontId="22" fillId="0" borderId="9" xfId="2" applyFont="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2" fillId="0" borderId="18" xfId="2" applyFont="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Alignment="1" applyProtection="1">
      <alignment vertical="center"/>
      <protection hidden="1"/>
    </xf>
    <xf numFmtId="0" fontId="3" fillId="0" borderId="19" xfId="2" applyFont="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0" xfId="2" applyFont="1" applyAlignment="1" applyProtection="1">
      <alignment horizontal="left" vertical="center"/>
      <protection locked="0"/>
    </xf>
    <xf numFmtId="0" fontId="9" fillId="0" borderId="0" xfId="2" applyFont="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Font="1" applyAlignment="1" applyProtection="1">
      <alignment horizontal="left" vertical="top"/>
      <protection hidden="1"/>
    </xf>
    <xf numFmtId="0" fontId="3" fillId="0" borderId="19" xfId="2" applyFont="1" applyBorder="1" applyAlignment="1" applyProtection="1">
      <alignment horizontal="left" vertical="top"/>
      <protection hidden="1"/>
    </xf>
    <xf numFmtId="0" fontId="2" fillId="0" borderId="0" xfId="2" applyFont="1" applyAlignment="1" applyProtection="1">
      <alignment horizontal="center" vertical="top"/>
      <protection hidden="1"/>
    </xf>
    <xf numFmtId="0" fontId="9" fillId="0" borderId="0" xfId="2" applyFont="1" applyAlignment="1" applyProtection="1">
      <alignment horizontal="left" vertical="top" wrapText="1"/>
      <protection locked="0"/>
    </xf>
    <xf numFmtId="0" fontId="9" fillId="0" borderId="0" xfId="2" applyFont="1" applyAlignment="1" applyProtection="1">
      <alignment horizontal="center" vertical="top"/>
      <protection hidden="1"/>
    </xf>
    <xf numFmtId="0" fontId="5" fillId="0" borderId="2" xfId="2" applyBorder="1" applyAlignment="1" applyProtection="1">
      <alignment horizontal="center" vertical="top" wrapText="1"/>
      <protection hidden="1"/>
    </xf>
    <xf numFmtId="0" fontId="3" fillId="0" borderId="0" xfId="2" applyFont="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4" fillId="0" borderId="19"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19"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0" fillId="0" borderId="11"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19" xfId="2" applyFont="1" applyBorder="1" applyAlignment="1" applyProtection="1">
      <alignment horizontal="left" vertical="center"/>
      <protection hidden="1"/>
    </xf>
    <xf numFmtId="0" fontId="18" fillId="0" borderId="20" xfId="2" applyFont="1" applyBorder="1" applyAlignment="1" applyProtection="1">
      <alignment horizontal="left" vertical="center"/>
      <protection hidden="1"/>
    </xf>
    <xf numFmtId="0" fontId="18" fillId="0" borderId="12" xfId="2" applyFont="1" applyBorder="1" applyAlignment="1" applyProtection="1">
      <alignment horizontal="left" vertical="center"/>
      <protection hidden="1"/>
    </xf>
    <xf numFmtId="0" fontId="18" fillId="0" borderId="21"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6"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1" fillId="0" borderId="12" xfId="2" applyFont="1" applyBorder="1" applyAlignment="1" applyProtection="1">
      <alignment horizontal="left" vertical="center"/>
      <protection hidden="1"/>
    </xf>
    <xf numFmtId="0" fontId="5" fillId="0" borderId="12" xfId="2"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5" fillId="0" borderId="9" xfId="2"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5" fillId="0" borderId="0" xfId="2" applyAlignment="1" applyProtection="1">
      <alignment horizontal="center" vertical="center"/>
      <protection hidden="1"/>
    </xf>
    <xf numFmtId="0" fontId="8" fillId="0" borderId="0" xfId="0" applyFont="1" applyAlignment="1" applyProtection="1">
      <alignment vertical="center" wrapText="1"/>
      <protection hidden="1"/>
    </xf>
    <xf numFmtId="0" fontId="6" fillId="0" borderId="0" xfId="0" applyFont="1" applyProtection="1">
      <protection hidden="1"/>
    </xf>
    <xf numFmtId="0" fontId="8" fillId="0" borderId="0" xfId="0" applyFont="1" applyProtection="1">
      <protection hidden="1"/>
    </xf>
    <xf numFmtId="0" fontId="5" fillId="7" borderId="2" xfId="0" applyFont="1" applyFill="1" applyBorder="1" applyAlignment="1" applyProtection="1">
      <alignment horizontal="center" vertical="center" wrapText="1"/>
      <protection hidden="1"/>
    </xf>
    <xf numFmtId="0" fontId="5" fillId="2" borderId="25"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hidden="1"/>
    </xf>
    <xf numFmtId="0" fontId="18" fillId="0" borderId="0" xfId="0" applyFont="1" applyAlignment="1" applyProtection="1">
      <alignment horizontal="center" vertical="center"/>
      <protection hidden="1"/>
    </xf>
    <xf numFmtId="49" fontId="5" fillId="2" borderId="29" xfId="0" applyNumberFormat="1" applyFont="1" applyFill="1" applyBorder="1" applyAlignment="1" applyProtection="1">
      <alignment horizontal="center" vertical="center" wrapText="1"/>
      <protection locked="0"/>
    </xf>
    <xf numFmtId="49" fontId="5" fillId="2" borderId="30" xfId="0" applyNumberFormat="1" applyFont="1" applyFill="1" applyBorder="1" applyAlignment="1" applyProtection="1">
      <alignment horizontal="center" vertical="center" wrapText="1"/>
      <protection locked="0"/>
    </xf>
    <xf numFmtId="49" fontId="5" fillId="2" borderId="31" xfId="0" applyNumberFormat="1" applyFont="1" applyFill="1" applyBorder="1" applyAlignment="1" applyProtection="1">
      <alignment horizontal="center" vertical="center" wrapText="1"/>
      <protection locked="0"/>
    </xf>
    <xf numFmtId="0" fontId="0" fillId="0" borderId="0" xfId="0" applyAlignment="1">
      <alignment wrapText="1"/>
    </xf>
    <xf numFmtId="0" fontId="30" fillId="0" borderId="0" xfId="0" applyFont="1"/>
    <xf numFmtId="0" fontId="29" fillId="0" borderId="6" xfId="1" applyFont="1" applyFill="1" applyBorder="1" applyAlignment="1" applyProtection="1">
      <alignment vertical="center"/>
      <protection hidden="1"/>
    </xf>
    <xf numFmtId="0" fontId="8" fillId="0" borderId="0" xfId="0" applyFont="1" applyAlignment="1" applyProtection="1">
      <alignment vertical="center"/>
      <protection hidden="1"/>
    </xf>
    <xf numFmtId="0" fontId="8" fillId="0" borderId="19" xfId="0" applyFont="1" applyBorder="1" applyAlignment="1" applyProtection="1">
      <alignment vertical="center"/>
      <protection hidden="1"/>
    </xf>
    <xf numFmtId="0" fontId="7" fillId="0" borderId="0" xfId="0" applyFont="1" applyAlignment="1" applyProtection="1">
      <alignment vertical="center"/>
      <protection hidden="1"/>
    </xf>
    <xf numFmtId="0" fontId="12" fillId="0" borderId="0" xfId="0" applyFont="1" applyAlignment="1" applyProtection="1">
      <alignment vertical="center" wrapText="1"/>
      <protection hidden="1"/>
    </xf>
    <xf numFmtId="0" fontId="6" fillId="0" borderId="13"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31" fillId="0" borderId="32" xfId="0" applyFont="1" applyBorder="1" applyAlignment="1">
      <alignment vertical="center" wrapText="1"/>
    </xf>
    <xf numFmtId="0" fontId="6" fillId="0" borderId="2" xfId="0" applyFont="1" applyBorder="1" applyAlignment="1" applyProtection="1">
      <alignment horizontal="center" vertical="center" wrapText="1"/>
      <protection hidden="1"/>
    </xf>
    <xf numFmtId="0" fontId="6" fillId="0" borderId="32" xfId="0" applyFont="1" applyBorder="1" applyAlignment="1">
      <alignment vertical="center" wrapText="1"/>
    </xf>
    <xf numFmtId="0" fontId="32" fillId="0" borderId="2"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0" fillId="0" borderId="0" xfId="0" applyAlignment="1">
      <alignment vertical="center"/>
    </xf>
    <xf numFmtId="0" fontId="0" fillId="0" borderId="0" xfId="0" applyAlignment="1" applyProtection="1">
      <alignment vertical="center"/>
      <protection hidden="1"/>
    </xf>
    <xf numFmtId="0" fontId="6" fillId="0" borderId="12" xfId="0" applyFont="1" applyBorder="1" applyAlignment="1" applyProtection="1">
      <alignment vertical="center" wrapText="1"/>
      <protection hidden="1"/>
    </xf>
    <xf numFmtId="14" fontId="5" fillId="0" borderId="0" xfId="0" applyNumberFormat="1" applyFont="1" applyAlignment="1" applyProtection="1">
      <alignment horizontal="center"/>
      <protection hidden="1"/>
    </xf>
    <xf numFmtId="0" fontId="5" fillId="0" borderId="0" xfId="0" quotePrefix="1" applyFont="1" applyAlignment="1" applyProtection="1">
      <alignment horizontal="center"/>
      <protection hidden="1"/>
    </xf>
    <xf numFmtId="0" fontId="2" fillId="4" borderId="0" xfId="0" applyFont="1" applyFill="1" applyAlignment="1" applyProtection="1">
      <alignment horizontal="center" vertical="center"/>
      <protection hidden="1"/>
    </xf>
    <xf numFmtId="0" fontId="6" fillId="0" borderId="0" xfId="0" applyFont="1" applyAlignment="1" applyProtection="1">
      <alignment horizontal="right" vertical="center" wrapText="1"/>
      <protection hidden="1"/>
    </xf>
    <xf numFmtId="0" fontId="6" fillId="0" borderId="0" xfId="0" applyFont="1" applyAlignment="1" applyProtection="1">
      <alignment vertical="top" wrapText="1"/>
      <protection hidden="1"/>
    </xf>
    <xf numFmtId="0" fontId="2" fillId="0" borderId="0" xfId="0" applyFont="1" applyAlignment="1" applyProtection="1">
      <alignment vertical="center"/>
      <protection hidden="1"/>
    </xf>
    <xf numFmtId="0" fontId="5" fillId="0" borderId="12" xfId="0" applyFont="1" applyBorder="1" applyAlignment="1" applyProtection="1">
      <alignment horizontal="center"/>
      <protection hidden="1"/>
    </xf>
    <xf numFmtId="0" fontId="5" fillId="0" borderId="2" xfId="0" applyFont="1" applyBorder="1" applyAlignment="1">
      <alignment vertical="center"/>
    </xf>
    <xf numFmtId="0" fontId="20" fillId="8" borderId="2" xfId="1" applyFont="1" applyFill="1" applyBorder="1" applyAlignment="1" applyProtection="1">
      <alignment horizontal="center" vertical="center"/>
      <protection hidden="1"/>
    </xf>
    <xf numFmtId="0" fontId="11" fillId="0" borderId="15" xfId="2" applyFont="1" applyBorder="1" applyAlignment="1" applyProtection="1">
      <alignment horizontal="center" vertical="center" wrapText="1"/>
      <protection hidden="1"/>
    </xf>
    <xf numFmtId="0" fontId="11" fillId="0" borderId="10" xfId="2" applyFont="1" applyBorder="1" applyAlignment="1" applyProtection="1">
      <alignment horizontal="center" vertical="center" wrapText="1"/>
      <protection hidden="1"/>
    </xf>
    <xf numFmtId="0" fontId="11" fillId="0" borderId="16"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19" xfId="2" applyFont="1" applyBorder="1" applyAlignment="1" applyProtection="1">
      <alignment horizontal="right" vertical="center"/>
      <protection hidden="1"/>
    </xf>
    <xf numFmtId="0" fontId="2" fillId="0" borderId="17" xfId="2" applyFont="1" applyBorder="1" applyAlignment="1" applyProtection="1">
      <alignment horizontal="center" vertical="center"/>
      <protection hidden="1"/>
    </xf>
    <xf numFmtId="0" fontId="2" fillId="0" borderId="1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2" fillId="0" borderId="9" xfId="2" applyFont="1" applyBorder="1" applyAlignment="1" applyProtection="1">
      <alignment horizontal="center" vertical="center"/>
      <protection hidden="1"/>
    </xf>
    <xf numFmtId="0" fontId="10" fillId="0" borderId="0" xfId="2" applyFont="1" applyAlignment="1" applyProtection="1">
      <alignment horizontal="left"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1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19"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2" fillId="0" borderId="20" xfId="2" applyFont="1" applyBorder="1" applyAlignment="1" applyProtection="1">
      <alignment horizontal="center" vertical="top"/>
      <protection hidden="1"/>
    </xf>
    <xf numFmtId="0" fontId="2" fillId="0" borderId="21" xfId="2" applyFont="1" applyBorder="1" applyAlignment="1" applyProtection="1">
      <alignment horizontal="center" vertical="top"/>
      <protection hidden="1"/>
    </xf>
    <xf numFmtId="0" fontId="2" fillId="0" borderId="12" xfId="2" applyFont="1" applyBorder="1" applyAlignment="1" applyProtection="1">
      <alignment horizontal="center" vertical="top"/>
      <protection hidden="1"/>
    </xf>
    <xf numFmtId="0" fontId="9"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9" fillId="4" borderId="0" xfId="2" applyFont="1" applyFill="1" applyAlignment="1" applyProtection="1">
      <alignment horizontal="center" vertical="center"/>
      <protection hidden="1"/>
    </xf>
    <xf numFmtId="0" fontId="6" fillId="0" borderId="22" xfId="0" applyFont="1" applyBorder="1" applyAlignment="1" applyProtection="1">
      <alignment horizontal="center" vertical="center"/>
      <protection hidden="1"/>
    </xf>
    <xf numFmtId="0" fontId="6" fillId="0" borderId="23" xfId="0" applyFont="1" applyBorder="1" applyAlignment="1" applyProtection="1">
      <alignment horizontal="center" vertical="center"/>
      <protection hidden="1"/>
    </xf>
    <xf numFmtId="0" fontId="6" fillId="0" borderId="24" xfId="0" applyFont="1" applyBorder="1" applyAlignment="1" applyProtection="1">
      <alignment horizontal="center" vertical="center"/>
      <protection hidden="1"/>
    </xf>
    <xf numFmtId="0" fontId="10" fillId="5" borderId="10"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0" fontId="6" fillId="0" borderId="24"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29" fillId="8" borderId="15" xfId="1" applyFont="1" applyFill="1" applyBorder="1" applyAlignment="1" applyProtection="1">
      <alignment horizontal="center" vertical="center" wrapText="1"/>
      <protection hidden="1"/>
    </xf>
    <xf numFmtId="0" fontId="29" fillId="8" borderId="16" xfId="1" applyFont="1" applyFill="1" applyBorder="1" applyAlignment="1" applyProtection="1">
      <alignment horizontal="center" vertical="center" wrapText="1"/>
      <protection hidden="1"/>
    </xf>
    <xf numFmtId="0" fontId="6" fillId="0" borderId="28" xfId="0" applyFont="1" applyBorder="1" applyAlignment="1" applyProtection="1">
      <alignment horizontal="center" vertical="center" wrapText="1"/>
      <protection hidden="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pplyProtection="1">
      <alignment horizontal="center" vertical="center" wrapText="1"/>
      <protection hidden="1"/>
    </xf>
    <xf numFmtId="0" fontId="10" fillId="5" borderId="15" xfId="0" applyFont="1" applyFill="1" applyBorder="1" applyAlignment="1" applyProtection="1">
      <alignment horizontal="center" vertical="center" wrapText="1"/>
      <protection hidden="1"/>
    </xf>
    <xf numFmtId="0" fontId="6" fillId="0" borderId="0" xfId="0" applyFont="1" applyAlignment="1" applyProtection="1">
      <alignment horizontal="right" vertical="center" wrapText="1"/>
      <protection hidden="1"/>
    </xf>
    <xf numFmtId="0" fontId="6" fillId="7" borderId="15" xfId="0" applyFont="1" applyFill="1" applyBorder="1" applyAlignment="1" applyProtection="1">
      <alignment horizontal="center" vertical="center" wrapText="1"/>
      <protection hidden="1"/>
    </xf>
    <xf numFmtId="0" fontId="6" fillId="7" borderId="10" xfId="0" applyFont="1" applyFill="1" applyBorder="1" applyAlignment="1" applyProtection="1">
      <alignment horizontal="center" vertical="center" wrapText="1"/>
      <protection hidden="1"/>
    </xf>
    <xf numFmtId="0" fontId="6" fillId="7" borderId="16" xfId="0" applyFont="1" applyFill="1" applyBorder="1" applyAlignment="1" applyProtection="1">
      <alignment horizontal="center" vertical="center" wrapText="1"/>
      <protection hidden="1"/>
    </xf>
    <xf numFmtId="0" fontId="12" fillId="6" borderId="17" xfId="0" applyFont="1" applyFill="1" applyBorder="1" applyAlignment="1" applyProtection="1">
      <alignment horizontal="left" vertical="center" wrapText="1"/>
      <protection hidden="1"/>
    </xf>
    <xf numFmtId="0" fontId="12" fillId="6" borderId="9" xfId="0" applyFont="1" applyFill="1" applyBorder="1" applyAlignment="1" applyProtection="1">
      <alignment horizontal="left" vertical="center" wrapText="1"/>
      <protection hidden="1"/>
    </xf>
    <xf numFmtId="0" fontId="12" fillId="6" borderId="18"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Alignment="1" applyProtection="1">
      <alignment horizontal="left" vertical="center" wrapText="1"/>
      <protection hidden="1"/>
    </xf>
    <xf numFmtId="0" fontId="12" fillId="6" borderId="19" xfId="0" applyFont="1" applyFill="1" applyBorder="1" applyAlignment="1" applyProtection="1">
      <alignment horizontal="left" vertical="center" wrapText="1"/>
      <protection hidden="1"/>
    </xf>
    <xf numFmtId="0" fontId="12" fillId="6" borderId="20" xfId="0" applyFont="1" applyFill="1" applyBorder="1" applyAlignment="1" applyProtection="1">
      <alignment horizontal="left" vertical="center" wrapText="1"/>
      <protection hidden="1"/>
    </xf>
    <xf numFmtId="0" fontId="12" fillId="6" borderId="12" xfId="0" applyFont="1" applyFill="1" applyBorder="1" applyAlignment="1" applyProtection="1">
      <alignment horizontal="left" vertical="center" wrapText="1"/>
      <protection hidden="1"/>
    </xf>
    <xf numFmtId="0" fontId="12" fillId="6" borderId="21" xfId="0" applyFont="1" applyFill="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6" fillId="0" borderId="0" xfId="0" applyFont="1" applyAlignment="1" applyProtection="1">
      <alignment horizontal="right" vertical="center"/>
      <protection hidden="1"/>
    </xf>
    <xf numFmtId="0" fontId="6" fillId="0" borderId="17"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0" fontId="6" fillId="0" borderId="18"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12" xfId="0" applyFont="1" applyBorder="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sV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6"/>
  <sheetViews>
    <sheetView showGridLines="0" tabSelected="1" workbookViewId="0">
      <selection activeCell="B11" sqref="B11:C11"/>
    </sheetView>
  </sheetViews>
  <sheetFormatPr defaultRowHeight="12.75" x14ac:dyDescent="0.2"/>
  <cols>
    <col min="1" max="1" width="3.7109375" style="68" customWidth="1"/>
    <col min="2" max="2" width="12.28515625" style="43" customWidth="1"/>
    <col min="3" max="3" width="7.7109375" style="43" customWidth="1"/>
    <col min="4" max="4" width="33.7109375" style="43" customWidth="1"/>
    <col min="5" max="5" width="12.7109375" style="43" customWidth="1"/>
    <col min="6" max="6" width="3.7109375" style="43" customWidth="1"/>
    <col min="7" max="7" width="3.7109375" style="44" customWidth="1"/>
    <col min="8" max="8" width="12.28515625" style="43" customWidth="1"/>
    <col min="9" max="9" width="7.7109375" style="43" customWidth="1"/>
    <col min="10" max="10" width="33.7109375" style="43" customWidth="1"/>
    <col min="11" max="11" width="12.7109375" style="43" customWidth="1"/>
    <col min="12" max="12" width="3.7109375" style="43" customWidth="1"/>
    <col min="13" max="13" width="8.7109375" style="43" customWidth="1"/>
    <col min="14" max="14" width="13.42578125" style="43" hidden="1" customWidth="1"/>
    <col min="15" max="15" width="13.85546875" style="43" hidden="1" customWidth="1"/>
    <col min="16" max="16" width="9.140625" style="113" hidden="1" customWidth="1"/>
    <col min="17" max="17" width="12.7109375" style="43" bestFit="1" customWidth="1"/>
    <col min="18" max="16384" width="9.140625" style="43"/>
  </cols>
  <sheetData>
    <row r="1" spans="1:18" ht="12.95" customHeight="1" x14ac:dyDescent="0.2">
      <c r="A1" s="164" t="s">
        <v>48</v>
      </c>
      <c r="B1" s="164"/>
      <c r="C1" s="164"/>
      <c r="D1" s="164"/>
      <c r="E1" s="164"/>
      <c r="F1" s="164"/>
      <c r="G1" s="164"/>
      <c r="H1" s="164"/>
      <c r="I1" s="164"/>
      <c r="J1" s="164"/>
      <c r="L1" s="45" t="s">
        <v>92</v>
      </c>
      <c r="P1" s="46">
        <v>13</v>
      </c>
    </row>
    <row r="2" spans="1:18" ht="17.100000000000001" customHeight="1" x14ac:dyDescent="0.2">
      <c r="A2" s="47" t="s">
        <v>49</v>
      </c>
      <c r="J2" s="48"/>
      <c r="K2" s="49"/>
      <c r="N2" s="50" t="s">
        <v>21</v>
      </c>
      <c r="O2" s="50" t="s">
        <v>15</v>
      </c>
      <c r="P2" s="46">
        <v>17</v>
      </c>
    </row>
    <row r="3" spans="1:18" s="49" customFormat="1" ht="20.100000000000001" customHeight="1" x14ac:dyDescent="0.2">
      <c r="A3" s="51" t="str">
        <f>D3</f>
        <v>Small Air-Cooled 3-Phase Commercial Package and Variable Refrigerant Flow Air Conditioners and Heat Pumps</v>
      </c>
      <c r="C3" s="52" t="s">
        <v>22</v>
      </c>
      <c r="D3" s="176" t="s">
        <v>50</v>
      </c>
      <c r="E3" s="176"/>
      <c r="F3" s="176"/>
      <c r="G3" s="176"/>
      <c r="H3" s="176"/>
      <c r="I3" s="176"/>
      <c r="J3" s="53" t="s">
        <v>12</v>
      </c>
      <c r="K3" s="17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7"/>
      <c r="M3" s="54"/>
      <c r="N3" s="44">
        <f>N11</f>
        <v>0</v>
      </c>
      <c r="O3" s="44">
        <f>N12</f>
        <v>0</v>
      </c>
      <c r="P3" s="46">
        <v>20</v>
      </c>
    </row>
    <row r="4" spans="1:18" s="49" customFormat="1" ht="9.9499999999999993" customHeight="1" x14ac:dyDescent="0.2">
      <c r="A4" s="51" t="str">
        <f>RIGHT(L1,LEN(L1)-8)</f>
        <v>5.1</v>
      </c>
      <c r="B4" s="55"/>
      <c r="C4" s="55"/>
      <c r="D4" s="176"/>
      <c r="E4" s="176"/>
      <c r="F4" s="176"/>
      <c r="G4" s="176"/>
      <c r="H4" s="176"/>
      <c r="I4" s="176"/>
      <c r="M4" s="54"/>
      <c r="P4" s="46">
        <v>10</v>
      </c>
    </row>
    <row r="5" spans="1:18" s="49" customFormat="1" ht="20.100000000000001" customHeight="1" x14ac:dyDescent="0.2">
      <c r="A5" s="56"/>
      <c r="D5" s="176"/>
      <c r="E5" s="176"/>
      <c r="F5" s="176"/>
      <c r="G5" s="176"/>
      <c r="H5" s="176"/>
      <c r="I5" s="176"/>
      <c r="J5" s="53" t="s">
        <v>13</v>
      </c>
      <c r="K5" s="178" t="str">
        <f>IF(OR(K3="Error",Input!E3="Error"),"Error",IF(OR(K3="No Data",Input!E3="No Data"),"No Data","OK"))</f>
        <v>No Data</v>
      </c>
      <c r="L5" s="178"/>
      <c r="M5" s="54"/>
      <c r="N5" s="44" t="str">
        <f>IF(N3=1,"U.S. Manufacturer",IF(N3=2,"Importer","No Type"))</f>
        <v>No Type</v>
      </c>
      <c r="O5" s="44" t="str">
        <f>IF(O3=1,IF(N3=1,"U.S. Manufacturer",IF(N3=2,"Importer","No Type")),IF(O3=2,"Third Party Representative","No Type"))</f>
        <v>No Type</v>
      </c>
      <c r="P5" s="46">
        <v>20</v>
      </c>
    </row>
    <row r="6" spans="1:18" s="49" customFormat="1" ht="20.100000000000001" customHeight="1" x14ac:dyDescent="0.2">
      <c r="A6" s="56"/>
      <c r="D6" s="153" t="s">
        <v>23</v>
      </c>
      <c r="E6" s="153"/>
      <c r="F6" s="57"/>
      <c r="G6" s="57"/>
      <c r="H6" s="57"/>
      <c r="I6" s="57"/>
      <c r="J6" s="53"/>
      <c r="K6" s="58"/>
      <c r="L6" s="58"/>
      <c r="M6" s="54"/>
      <c r="N6" s="44"/>
      <c r="O6" s="44"/>
      <c r="P6" s="46">
        <v>20</v>
      </c>
    </row>
    <row r="7" spans="1:18" s="49" customFormat="1" ht="9.9499999999999993" customHeight="1" thickBot="1" x14ac:dyDescent="0.25">
      <c r="A7" s="56"/>
      <c r="B7" s="55"/>
      <c r="C7" s="55"/>
      <c r="D7" s="55"/>
      <c r="E7" s="55"/>
      <c r="G7" s="44"/>
      <c r="H7" s="59"/>
      <c r="I7" s="59"/>
      <c r="J7" s="59"/>
      <c r="K7" s="59"/>
      <c r="L7" s="59"/>
      <c r="M7" s="59"/>
      <c r="N7" s="54"/>
      <c r="O7" s="54"/>
      <c r="P7" s="60">
        <v>10</v>
      </c>
      <c r="Q7" s="54"/>
    </row>
    <row r="8" spans="1:18" s="49" customFormat="1" ht="39.950000000000003" customHeight="1" thickBot="1" x14ac:dyDescent="0.25">
      <c r="A8" s="154" t="s">
        <v>24</v>
      </c>
      <c r="B8" s="155"/>
      <c r="C8" s="155"/>
      <c r="D8" s="155"/>
      <c r="E8" s="155"/>
      <c r="F8" s="155"/>
      <c r="G8" s="155"/>
      <c r="H8" s="155"/>
      <c r="I8" s="155"/>
      <c r="J8" s="155"/>
      <c r="K8" s="155"/>
      <c r="L8" s="156"/>
      <c r="M8" s="59"/>
      <c r="N8" s="54"/>
      <c r="O8" s="54"/>
      <c r="P8" s="60">
        <v>40</v>
      </c>
      <c r="Q8" s="54"/>
    </row>
    <row r="9" spans="1:18" s="49" customFormat="1" ht="18" customHeight="1" x14ac:dyDescent="0.2">
      <c r="A9" s="61"/>
      <c r="B9" s="62" t="s">
        <v>25</v>
      </c>
      <c r="C9" s="62"/>
      <c r="D9" s="63"/>
      <c r="E9" s="63"/>
      <c r="F9" s="64"/>
      <c r="G9" s="61"/>
      <c r="H9" s="62" t="s">
        <v>26</v>
      </c>
      <c r="I9" s="62"/>
      <c r="J9" s="63"/>
      <c r="K9" s="63"/>
      <c r="L9" s="64"/>
      <c r="M9" s="44"/>
      <c r="N9" s="44"/>
      <c r="O9" s="54"/>
      <c r="P9" s="60">
        <v>18</v>
      </c>
      <c r="Q9" s="54"/>
      <c r="R9" s="54"/>
    </row>
    <row r="10" spans="1:18" s="49" customFormat="1" ht="18" customHeight="1" thickBot="1" x14ac:dyDescent="0.25">
      <c r="A10" s="65"/>
      <c r="B10" s="66" t="s">
        <v>27</v>
      </c>
      <c r="C10" s="66"/>
      <c r="D10" s="66"/>
      <c r="E10" s="66"/>
      <c r="F10" s="67"/>
      <c r="G10" s="65"/>
      <c r="H10" s="68" t="s">
        <v>28</v>
      </c>
      <c r="I10" s="68"/>
      <c r="J10" s="55"/>
      <c r="K10" s="55"/>
      <c r="L10" s="67"/>
      <c r="M10" s="59"/>
      <c r="N10" s="54"/>
      <c r="O10" s="54"/>
      <c r="P10" s="60">
        <v>18</v>
      </c>
      <c r="Q10" s="54"/>
    </row>
    <row r="11" spans="1:18" s="49" customFormat="1" ht="27.95" customHeight="1" x14ac:dyDescent="0.2">
      <c r="A11" s="65"/>
      <c r="B11" s="160"/>
      <c r="C11" s="161"/>
      <c r="D11" s="162" t="str">
        <f>IF(OR(N11=1,N11=2),"","Please enter required data")</f>
        <v>Please enter required data</v>
      </c>
      <c r="E11" s="55"/>
      <c r="F11" s="67"/>
      <c r="G11" s="65"/>
      <c r="H11" s="160"/>
      <c r="I11" s="163"/>
      <c r="J11" s="161"/>
      <c r="K11" s="172" t="str">
        <f>IF(OR(N12=1,N12=2),"","Please enter required data")</f>
        <v>Please enter required data</v>
      </c>
      <c r="L11" s="67"/>
      <c r="M11" s="59"/>
      <c r="N11" s="69">
        <v>0</v>
      </c>
      <c r="O11" s="70"/>
      <c r="P11" s="60">
        <v>28</v>
      </c>
      <c r="Q11" s="54"/>
    </row>
    <row r="12" spans="1:18" s="79" customFormat="1" ht="27.95" customHeight="1" thickBot="1" x14ac:dyDescent="0.25">
      <c r="A12" s="71"/>
      <c r="B12" s="173"/>
      <c r="C12" s="174"/>
      <c r="D12" s="162"/>
      <c r="E12" s="72"/>
      <c r="F12" s="73"/>
      <c r="G12" s="71"/>
      <c r="H12" s="173"/>
      <c r="I12" s="175"/>
      <c r="J12" s="174"/>
      <c r="K12" s="172"/>
      <c r="L12" s="73"/>
      <c r="M12" s="74"/>
      <c r="N12" s="75">
        <v>0</v>
      </c>
      <c r="O12" s="76"/>
      <c r="P12" s="77">
        <v>28</v>
      </c>
      <c r="Q12" s="78"/>
    </row>
    <row r="13" spans="1:18" s="49" customFormat="1" ht="12.95" customHeight="1" x14ac:dyDescent="0.2">
      <c r="A13" s="65"/>
      <c r="B13" s="55"/>
      <c r="C13" s="55"/>
      <c r="D13" s="55"/>
      <c r="E13" s="55"/>
      <c r="F13" s="67"/>
      <c r="G13" s="65"/>
      <c r="H13" s="55"/>
      <c r="I13" s="55"/>
      <c r="J13" s="55"/>
      <c r="K13" s="55"/>
      <c r="L13" s="67"/>
      <c r="M13" s="59"/>
      <c r="N13" s="54"/>
      <c r="O13" s="44"/>
      <c r="P13" s="60">
        <v>13</v>
      </c>
      <c r="Q13" s="54"/>
    </row>
    <row r="14" spans="1:18" s="82" customFormat="1" ht="12.95" customHeight="1" x14ac:dyDescent="0.2">
      <c r="A14" s="80"/>
      <c r="B14" s="81" t="s">
        <v>29</v>
      </c>
      <c r="C14" s="81"/>
      <c r="D14" s="70"/>
      <c r="F14" s="83"/>
      <c r="G14" s="80"/>
      <c r="H14" s="81" t="s">
        <v>30</v>
      </c>
      <c r="I14" s="81"/>
      <c r="J14" s="70"/>
      <c r="L14" s="83"/>
      <c r="M14" s="84"/>
      <c r="N14" s="84"/>
      <c r="O14" s="85"/>
      <c r="P14" s="60">
        <v>13</v>
      </c>
    </row>
    <row r="15" spans="1:18" s="87" customFormat="1" ht="12.95" customHeight="1" thickBot="1" x14ac:dyDescent="0.25">
      <c r="A15" s="86"/>
      <c r="F15" s="88"/>
      <c r="G15" s="86"/>
      <c r="L15" s="88"/>
      <c r="M15" s="44"/>
      <c r="N15" s="44"/>
      <c r="O15" s="89"/>
      <c r="P15" s="60">
        <v>13</v>
      </c>
    </row>
    <row r="16" spans="1:18" s="87" customFormat="1" ht="23.1" customHeight="1" thickBot="1" x14ac:dyDescent="0.25">
      <c r="A16" s="157" t="s">
        <v>31</v>
      </c>
      <c r="B16" s="158"/>
      <c r="C16" s="159"/>
      <c r="D16" s="90"/>
      <c r="E16" s="91" t="str">
        <f>IF(ISBLANK(D16),"Please enter required data",IF(ISNONTEXT(D16),"Please enter required data",""))</f>
        <v>Please enter required data</v>
      </c>
      <c r="F16" s="92"/>
      <c r="G16" s="157" t="s">
        <v>31</v>
      </c>
      <c r="H16" s="158"/>
      <c r="I16" s="159"/>
      <c r="J16" s="90"/>
      <c r="K16" s="91" t="str">
        <f>IF($N$12=1,IF(ISBLANK(J16),"","No entry should be made"),IF(ISBLANK(J16),"Please enter required data",IF(ISNONTEXT(J16),"Please enter required data","")))</f>
        <v>Please enter required data</v>
      </c>
      <c r="L16" s="92"/>
      <c r="M16" s="44"/>
      <c r="N16" s="89" t="s">
        <v>14</v>
      </c>
      <c r="O16" s="89"/>
      <c r="P16" s="60">
        <v>23</v>
      </c>
      <c r="Q16" s="89"/>
    </row>
    <row r="17" spans="1:84" s="87" customFormat="1" ht="23.1" customHeight="1" thickBot="1" x14ac:dyDescent="0.25">
      <c r="A17" s="157" t="s">
        <v>32</v>
      </c>
      <c r="B17" s="158"/>
      <c r="C17" s="159"/>
      <c r="D17" s="90"/>
      <c r="E17" s="91" t="str">
        <f>IF(ISBLANK(D17),"Please enter required data",IF(ISNONTEXT(D17),"Please enter required data",""))</f>
        <v>Please enter required data</v>
      </c>
      <c r="F17" s="92"/>
      <c r="G17" s="157" t="s">
        <v>32</v>
      </c>
      <c r="H17" s="158"/>
      <c r="I17" s="159"/>
      <c r="J17" s="90"/>
      <c r="K17" s="91" t="str">
        <f>IF($N$12=1,IF(ISBLANK(J17),"","No entry should be made"),IF(ISBLANK(J17),"Please enter required data",IF(ISNONTEXT(J17),"Please enter required data","")))</f>
        <v>Please enter required data</v>
      </c>
      <c r="L17" s="92"/>
      <c r="M17" s="44"/>
      <c r="N17" s="89" t="s">
        <v>14</v>
      </c>
      <c r="O17" s="89"/>
      <c r="P17" s="60">
        <v>23</v>
      </c>
      <c r="Q17" s="89"/>
    </row>
    <row r="18" spans="1:84" s="87" customFormat="1" ht="23.1" customHeight="1" thickBot="1" x14ac:dyDescent="0.25">
      <c r="A18" s="165" t="s">
        <v>33</v>
      </c>
      <c r="B18" s="166"/>
      <c r="C18" s="167"/>
      <c r="D18" s="90"/>
      <c r="E18" s="91" t="str">
        <f>IF(ISBLANK(D18),"Please enter required data",IF(ISNONTEXT(D18),"Please enter required data",""))</f>
        <v>Please enter required data</v>
      </c>
      <c r="F18" s="92"/>
      <c r="G18" s="165" t="s">
        <v>33</v>
      </c>
      <c r="H18" s="166"/>
      <c r="I18" s="167"/>
      <c r="J18" s="90"/>
      <c r="K18" s="91" t="str">
        <f>IF($N$12=1,IF(ISBLANK(J18),"","No entry should be made"),IF(ISBLANK(J18),"Please enter required data",IF(ISNONTEXT(J18),"Please enter required data","")))</f>
        <v>Please enter required data</v>
      </c>
      <c r="L18" s="92"/>
      <c r="M18" s="44"/>
      <c r="N18" s="89" t="s">
        <v>14</v>
      </c>
      <c r="O18" s="89"/>
      <c r="P18" s="60">
        <v>23</v>
      </c>
      <c r="Q18" s="89"/>
    </row>
    <row r="19" spans="1:84" s="87" customFormat="1" ht="23.1" customHeight="1" thickBot="1" x14ac:dyDescent="0.25">
      <c r="A19" s="157" t="s">
        <v>34</v>
      </c>
      <c r="B19" s="158"/>
      <c r="C19" s="159"/>
      <c r="D19" s="90"/>
      <c r="E19" s="91" t="str">
        <f>IF(ISBLANK(D19),"Please enter required data","")</f>
        <v>Please enter required data</v>
      </c>
      <c r="F19" s="92"/>
      <c r="G19" s="157" t="s">
        <v>34</v>
      </c>
      <c r="H19" s="158"/>
      <c r="I19" s="159"/>
      <c r="J19" s="90"/>
      <c r="K19" s="91" t="str">
        <f>IF($N$12=1,IF(ISBLANK(J19),"","No entry should be made"),IF(ISBLANK(J19),"Please enter required data",""))</f>
        <v>Please enter required data</v>
      </c>
      <c r="L19" s="92"/>
      <c r="M19" s="44"/>
      <c r="N19" s="89" t="s">
        <v>14</v>
      </c>
      <c r="O19" s="89"/>
      <c r="P19" s="60">
        <v>23</v>
      </c>
      <c r="Q19" s="89"/>
    </row>
    <row r="20" spans="1:84" s="87" customFormat="1" ht="23.1" customHeight="1" thickBot="1" x14ac:dyDescent="0.25">
      <c r="A20" s="157" t="s">
        <v>35</v>
      </c>
      <c r="B20" s="158"/>
      <c r="C20" s="159"/>
      <c r="D20" s="34"/>
      <c r="E20" s="91" t="str">
        <f>IF(IF(ISERROR(FIND("@",D20)),1,0)+IF(ISERROR(FIND(".",D20)),1,0)&gt;0,"Please enter required data"," ")</f>
        <v>Please enter required data</v>
      </c>
      <c r="F20" s="92"/>
      <c r="G20" s="157" t="s">
        <v>35</v>
      </c>
      <c r="H20" s="158"/>
      <c r="I20" s="159"/>
      <c r="J20" s="34"/>
      <c r="K20" s="91" t="str">
        <f>IF($N$12=1,IF(ISBLANK(J20),"","No entry should be made"),IF(IF(ISERROR(FIND("@",J20)),1,0)+IF(ISERROR(FIND(".",J20)),1,0)&gt;0,"Please enter required data"," "))</f>
        <v>Please enter required data</v>
      </c>
      <c r="L20" s="92"/>
      <c r="M20" s="44"/>
      <c r="N20" s="89" t="s">
        <v>14</v>
      </c>
      <c r="O20" s="89"/>
      <c r="P20" s="60">
        <v>23</v>
      </c>
      <c r="Q20" s="89"/>
    </row>
    <row r="21" spans="1:84" s="87" customFormat="1" ht="12.95" customHeight="1" thickBot="1" x14ac:dyDescent="0.25">
      <c r="A21" s="93"/>
      <c r="B21" s="94"/>
      <c r="C21" s="94"/>
      <c r="D21" s="94"/>
      <c r="E21" s="94"/>
      <c r="F21" s="95"/>
      <c r="G21" s="93"/>
      <c r="H21" s="94"/>
      <c r="I21" s="94"/>
      <c r="J21" s="94"/>
      <c r="K21" s="94"/>
      <c r="L21" s="95"/>
      <c r="M21" s="44"/>
      <c r="N21" s="89"/>
      <c r="O21" s="89"/>
      <c r="P21" s="60">
        <v>13</v>
      </c>
      <c r="Q21" s="89"/>
    </row>
    <row r="22" spans="1:84" s="87" customFormat="1" ht="12.95" customHeight="1" x14ac:dyDescent="0.2">
      <c r="G22" s="44"/>
      <c r="H22" s="44"/>
      <c r="I22" s="44"/>
      <c r="J22" s="44"/>
      <c r="K22" s="44"/>
      <c r="L22" s="44"/>
      <c r="M22" s="44"/>
      <c r="N22" s="89"/>
      <c r="O22" s="89"/>
      <c r="P22" s="60">
        <v>13</v>
      </c>
      <c r="Q22" s="89"/>
    </row>
    <row r="23" spans="1:84" s="49" customFormat="1" ht="17.100000000000001" customHeight="1" x14ac:dyDescent="0.2">
      <c r="A23" s="56"/>
      <c r="B23" s="96" t="str">
        <f>"Compliance Statement "&amp;IF(N12=2,"- Third Party Representative", IF(AND(N11=1,N12=1),"- U.S. Manufacturer",IF(AND(N11=2,N12=1),"- Importer","")))</f>
        <v xml:space="preserve">Compliance Statement </v>
      </c>
      <c r="C23" s="97"/>
      <c r="G23" s="44"/>
      <c r="P23" s="46">
        <v>17</v>
      </c>
      <c r="T23" s="55"/>
    </row>
    <row r="24" spans="1:84" s="49" customFormat="1" ht="114.95" customHeight="1" x14ac:dyDescent="0.2">
      <c r="A24" s="56"/>
      <c r="B24" s="169" t="str">
        <f>IF(N12=0,"Select one of the options for 'Submitter - Party Submitting This Report' above",IF(N12=1,N24,IF(N12=2,O24,"Error in Submitter Type")))</f>
        <v>Select one of the options for 'Submitter - Party Submitting This Report' above</v>
      </c>
      <c r="C24" s="169"/>
      <c r="D24" s="169"/>
      <c r="E24" s="169"/>
      <c r="F24" s="169"/>
      <c r="G24" s="169"/>
      <c r="H24" s="169"/>
      <c r="I24" s="169"/>
      <c r="J24" s="169"/>
      <c r="K24" s="169"/>
      <c r="L24" s="98"/>
      <c r="M24" s="98"/>
      <c r="N24" s="98" t="s">
        <v>46</v>
      </c>
      <c r="O24" s="98" t="s">
        <v>47</v>
      </c>
      <c r="P24" s="46">
        <v>115</v>
      </c>
      <c r="S24" s="55"/>
    </row>
    <row r="25" spans="1:84" s="49" customFormat="1" ht="6" customHeight="1" thickBot="1" x14ac:dyDescent="0.25">
      <c r="A25" s="56"/>
      <c r="B25" s="99"/>
      <c r="C25" s="99"/>
      <c r="D25" s="99"/>
      <c r="E25" s="99"/>
      <c r="F25" s="99"/>
      <c r="G25" s="99"/>
      <c r="H25" s="99"/>
      <c r="I25" s="99"/>
      <c r="J25" s="99"/>
      <c r="K25" s="99"/>
      <c r="L25" s="98"/>
      <c r="M25" s="98"/>
      <c r="N25" s="98"/>
      <c r="O25" s="98"/>
      <c r="P25" s="46">
        <v>6</v>
      </c>
      <c r="S25" s="55"/>
    </row>
    <row r="26" spans="1:84" s="87" customFormat="1" ht="38.1" customHeight="1" thickBot="1" x14ac:dyDescent="0.25">
      <c r="A26" s="100"/>
      <c r="B26" s="170" t="s">
        <v>36</v>
      </c>
      <c r="C26" s="171"/>
      <c r="D26" s="33"/>
      <c r="E26" s="91" t="str">
        <f>IF(ISBLANK(D26),"Please enter required data",IF(ISNONTEXT(D26),"Please enter required data",""))</f>
        <v>Please enter required data</v>
      </c>
      <c r="F26" s="101"/>
      <c r="G26" s="102"/>
      <c r="I26" s="53" t="s">
        <v>37</v>
      </c>
      <c r="J26" s="35"/>
      <c r="K26" s="103" t="str">
        <f>IF(ISNUMBER(J26),"","Please enter required data")</f>
        <v>Please enter required data</v>
      </c>
      <c r="L26" s="101"/>
      <c r="M26" s="101"/>
      <c r="P26" s="46">
        <v>38</v>
      </c>
    </row>
    <row r="27" spans="1:84" s="87" customFormat="1" ht="12.95" customHeight="1" x14ac:dyDescent="0.2">
      <c r="F27" s="104"/>
      <c r="G27" s="44"/>
      <c r="P27" s="46">
        <v>13</v>
      </c>
      <c r="CF27" s="32"/>
    </row>
    <row r="28" spans="1:84" ht="12.95" customHeight="1" thickBot="1" x14ac:dyDescent="0.25">
      <c r="A28" s="105"/>
      <c r="B28" s="106"/>
      <c r="C28" s="106"/>
      <c r="D28" s="106"/>
      <c r="E28" s="106"/>
      <c r="F28" s="106"/>
      <c r="G28" s="107"/>
      <c r="H28" s="106"/>
      <c r="I28" s="106"/>
      <c r="J28" s="106"/>
      <c r="K28" s="106"/>
      <c r="L28" s="106"/>
      <c r="P28" s="46">
        <v>13</v>
      </c>
    </row>
    <row r="29" spans="1:84" ht="12.95" customHeight="1" x14ac:dyDescent="0.2">
      <c r="E29" s="108"/>
      <c r="F29" s="108"/>
      <c r="G29" s="109"/>
      <c r="H29" s="108"/>
      <c r="I29" s="108"/>
      <c r="J29" s="108"/>
      <c r="K29" s="108"/>
      <c r="L29" s="108"/>
      <c r="P29" s="46">
        <v>13</v>
      </c>
    </row>
    <row r="30" spans="1:84" ht="12.95" customHeight="1" x14ac:dyDescent="0.2">
      <c r="B30" s="42" t="s">
        <v>48</v>
      </c>
      <c r="C30" s="42"/>
      <c r="D30" s="68"/>
      <c r="E30" s="68"/>
      <c r="P30" s="46">
        <v>13</v>
      </c>
    </row>
    <row r="31" spans="1:84" ht="12.95" customHeight="1" x14ac:dyDescent="0.2">
      <c r="B31" s="110"/>
      <c r="C31" s="110"/>
      <c r="D31" s="68"/>
      <c r="E31" s="68"/>
      <c r="P31" s="46">
        <v>13</v>
      </c>
    </row>
    <row r="32" spans="1:84" ht="12.95" customHeight="1" x14ac:dyDescent="0.2">
      <c r="B32" s="111" t="s">
        <v>16</v>
      </c>
      <c r="C32" s="111"/>
      <c r="D32" s="68"/>
      <c r="E32" s="68"/>
      <c r="P32" s="46">
        <v>13</v>
      </c>
    </row>
    <row r="33" spans="1:16" ht="12.95" customHeight="1" x14ac:dyDescent="0.2">
      <c r="B33" s="111" t="s">
        <v>17</v>
      </c>
      <c r="C33" s="111"/>
      <c r="D33" s="68"/>
      <c r="E33" s="68"/>
      <c r="P33" s="46">
        <v>13</v>
      </c>
    </row>
    <row r="34" spans="1:16" ht="12.95" customHeight="1" x14ac:dyDescent="0.2">
      <c r="A34" s="43"/>
      <c r="B34" s="112"/>
      <c r="C34" s="112"/>
      <c r="D34" s="68"/>
      <c r="E34" s="68"/>
      <c r="P34" s="46">
        <v>13</v>
      </c>
    </row>
    <row r="35" spans="1:16" ht="185.1" customHeight="1" x14ac:dyDescent="0.2">
      <c r="A35" s="43"/>
      <c r="B35" s="168" t="s">
        <v>45</v>
      </c>
      <c r="C35" s="168"/>
      <c r="D35" s="168"/>
      <c r="E35" s="168"/>
      <c r="F35" s="168"/>
      <c r="G35" s="168"/>
      <c r="H35" s="168"/>
      <c r="I35" s="168"/>
      <c r="J35" s="168"/>
      <c r="K35" s="168"/>
      <c r="P35" s="46">
        <v>185</v>
      </c>
    </row>
    <row r="36" spans="1:16" s="28" customFormat="1" x14ac:dyDescent="0.2">
      <c r="G36" s="122"/>
      <c r="P36" s="46">
        <v>13</v>
      </c>
    </row>
  </sheetData>
  <sheetProtection password="E076" sheet="1" objects="1" scenarios="1"/>
  <mergeCells count="25">
    <mergeCell ref="A1:J1"/>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17">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44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3" xr:uid="{00000000-0002-0000-0000-000003000000}">
      <formula1>IF(IF(ISERROR(FIND("@",D43)),1,0)+IF(ISERROR(FIND(".",D43)),1,0)&gt;0,FALSE,TRUE)</formula1>
    </dataValidation>
    <dataValidation type="custom" allowBlank="1" showInputMessage="1" showErrorMessage="1" errorTitle="Submitter Name" error="The entry for Submitter Name is not a valid entry.  Please reenter the Submitter Name." sqref="D42 D26" xr:uid="{00000000-0002-0000-0000-000004000000}">
      <formula1>IF(ISNONTEXT(D26),FALSE,TRUE)</formula1>
    </dataValidation>
    <dataValidation type="custom" allowBlank="1" showInputMessage="1" showErrorMessage="1" errorTitle="Company Name" error="The entry for Company Name is not a valid entry.  Please reenter the Company Name." sqref="D36" xr:uid="{00000000-0002-0000-0000-000005000000}">
      <formula1>IF(ISNONTEXT(D36),FALSE,TRUE)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37" xr:uid="{00000000-0002-0000-0000-000006000000}">
      <formula1>IF(G30=2,IF(ISBLANK(D37),FALSE,TRUE),FALSE)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7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8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9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A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B000000}">
      <formula1>IF(ISBLANK(D19),FALSE,TRUE)</formula1>
    </dataValidation>
    <dataValidation type="custom" allowBlank="1" showInputMessage="1" showErrorMessage="1" errorTitle="Email Address" error="Your entry is not an email address.  Please reenter the Email Address." sqref="D20" xr:uid="{00000000-0002-0000-0000-00000C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D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E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F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0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M125"/>
  <sheetViews>
    <sheetView showGridLines="0" zoomScale="75" workbookViewId="0">
      <pane xSplit="10" ySplit="10" topLeftCell="K11" activePane="bottomRight" state="frozen"/>
      <selection pane="topRight" activeCell="K1" sqref="K1"/>
      <selection pane="bottomLeft" activeCell="A11" sqref="A11"/>
      <selection pane="bottomRight" activeCell="C11" sqref="C11"/>
    </sheetView>
  </sheetViews>
  <sheetFormatPr defaultColWidth="9.140625" defaultRowHeight="12.75" x14ac:dyDescent="0.2"/>
  <cols>
    <col min="1" max="1" width="6.42578125" style="8" customWidth="1"/>
    <col min="2" max="2" width="8" style="8" customWidth="1"/>
    <col min="3" max="3" width="15.7109375" style="9" customWidth="1"/>
    <col min="4" max="5" width="14.7109375" style="9" customWidth="1"/>
    <col min="6" max="6" width="15.7109375" style="9" customWidth="1"/>
    <col min="7" max="7" width="10.140625" style="9" customWidth="1"/>
    <col min="8" max="31" width="15.7109375" style="9" customWidth="1"/>
    <col min="32" max="34" width="16.28515625" style="9" customWidth="1"/>
    <col min="35" max="37" width="15.7109375" style="9" customWidth="1"/>
    <col min="38" max="38" width="17.140625" style="9" customWidth="1"/>
    <col min="39" max="39" width="9.140625" style="9"/>
    <col min="40" max="40" width="11.7109375" style="9" customWidth="1"/>
    <col min="41" max="41" width="18.42578125" style="9" customWidth="1"/>
    <col min="42" max="42" width="13.7109375" style="9" customWidth="1"/>
    <col min="43" max="43" width="22.42578125" style="9" customWidth="1"/>
    <col min="44" max="44" width="12.85546875" style="9" customWidth="1"/>
    <col min="45" max="45" width="15.7109375" style="9" customWidth="1"/>
    <col min="46" max="46" width="14.140625" style="9" customWidth="1"/>
    <col min="47" max="47" width="13" style="9" customWidth="1"/>
    <col min="48" max="48" width="15.28515625" style="9" customWidth="1"/>
    <col min="49" max="49" width="12.28515625" style="9" customWidth="1"/>
    <col min="50" max="50" width="17.85546875" style="9" customWidth="1"/>
    <col min="51" max="53" width="6.7109375" style="9" hidden="1" customWidth="1"/>
    <col min="54" max="54" width="6.7109375" style="9" customWidth="1"/>
    <col min="55" max="55" width="15.7109375" style="3" customWidth="1"/>
    <col min="56" max="57" width="12.7109375" style="3" customWidth="1"/>
    <col min="58" max="58" width="15.7109375" style="3" customWidth="1"/>
    <col min="59" max="59" width="22.7109375" style="3" customWidth="1"/>
    <col min="60" max="60" width="27.7109375" style="3" customWidth="1"/>
    <col min="61" max="61" width="16.140625" style="3" customWidth="1"/>
    <col min="62" max="62" width="27.7109375" style="3" customWidth="1"/>
    <col min="63" max="89" width="18.7109375" style="3" customWidth="1"/>
    <col min="90" max="90" width="20.85546875" style="3" customWidth="1"/>
    <col min="91" max="91" width="12.5703125" style="3" customWidth="1"/>
    <col min="92" max="92" width="18.7109375" style="3" customWidth="1"/>
    <col min="93" max="93" width="23.7109375" style="3" customWidth="1"/>
    <col min="94" max="94" width="20.85546875" style="3" customWidth="1"/>
    <col min="95" max="95" width="24" style="3" customWidth="1"/>
    <col min="96" max="96" width="20.85546875" style="3" customWidth="1"/>
    <col min="97" max="97" width="22.42578125" style="3" customWidth="1"/>
    <col min="98" max="98" width="20" style="3" customWidth="1"/>
    <col min="99" max="99" width="16.85546875" style="3" customWidth="1"/>
    <col min="100" max="100" width="17.7109375" style="3" customWidth="1"/>
    <col min="101" max="101" width="16.7109375" style="3" customWidth="1"/>
    <col min="102" max="102" width="18.7109375" style="3" customWidth="1"/>
    <col min="103" max="103" width="6.7109375" style="3" customWidth="1"/>
    <col min="104" max="107" width="16.28515625" style="3" customWidth="1"/>
    <col min="108" max="109" width="12.5703125" style="8" customWidth="1"/>
    <col min="110" max="110" width="26" style="8" hidden="1" customWidth="1"/>
    <col min="111" max="112" width="14" style="9" hidden="1" customWidth="1"/>
    <col min="113" max="113" width="34.5703125" style="9" hidden="1" customWidth="1"/>
    <col min="114" max="115" width="9.140625" style="8" hidden="1" customWidth="1"/>
    <col min="116" max="116" width="4.140625" style="8" hidden="1" customWidth="1"/>
    <col min="117" max="16384" width="9.140625" style="8"/>
  </cols>
  <sheetData>
    <row r="1" spans="1:169" ht="39.950000000000003" customHeight="1" x14ac:dyDescent="0.2">
      <c r="A1" s="37" t="str">
        <f>Certification!A3</f>
        <v>Small Air-Cooled 3-Phase Commercial Package and Variable Refrigerant Flow Air Conditioners and Heat Pumps</v>
      </c>
      <c r="B1" s="210" t="s">
        <v>50</v>
      </c>
      <c r="C1" s="210"/>
      <c r="D1" s="210"/>
      <c r="E1" s="210"/>
      <c r="F1" s="210"/>
      <c r="G1" s="210"/>
      <c r="H1" s="210"/>
      <c r="J1" s="30" t="str">
        <f>Certification!L1</f>
        <v>Version 5.1</v>
      </c>
      <c r="K1" s="114"/>
      <c r="L1" s="201" t="s">
        <v>68</v>
      </c>
      <c r="M1" s="202"/>
      <c r="N1" s="202"/>
      <c r="O1" s="202"/>
      <c r="P1" s="202"/>
      <c r="Q1" s="203"/>
      <c r="R1" s="19"/>
      <c r="S1" s="29"/>
      <c r="T1" s="29"/>
      <c r="Z1" s="114"/>
      <c r="AA1" s="114"/>
      <c r="AB1" s="114"/>
      <c r="AC1" s="114"/>
      <c r="AD1" s="114"/>
      <c r="AE1" s="114"/>
      <c r="AN1" s="19"/>
      <c r="AO1" s="19"/>
    </row>
    <row r="2" spans="1:169" ht="9.9499999999999993" customHeight="1" x14ac:dyDescent="0.2">
      <c r="A2" s="37" t="str">
        <f>Certification!A4</f>
        <v>5.1</v>
      </c>
      <c r="B2" s="149"/>
      <c r="C2" s="149"/>
      <c r="D2" s="149"/>
      <c r="E2" s="149"/>
      <c r="F2" s="149"/>
      <c r="G2" s="149"/>
      <c r="H2" s="149"/>
      <c r="J2" s="36"/>
      <c r="L2" s="204"/>
      <c r="M2" s="205"/>
      <c r="N2" s="205"/>
      <c r="O2" s="205"/>
      <c r="P2" s="205"/>
      <c r="Q2" s="206"/>
      <c r="R2" s="3"/>
      <c r="S2" s="3"/>
      <c r="AF2" s="36"/>
      <c r="AG2" s="36"/>
      <c r="AH2" s="36"/>
      <c r="AN2" s="19"/>
      <c r="AO2" s="19"/>
    </row>
    <row r="3" spans="1:169" ht="27.95" customHeight="1" thickBot="1" x14ac:dyDescent="0.25">
      <c r="C3" s="197" t="s">
        <v>89</v>
      </c>
      <c r="D3" s="197"/>
      <c r="E3" s="147" t="str">
        <f>IF(COUNTA(INPUT)=0,"No Data",IF(COUNTIF(B11:B110,"Error")&gt;0,"Error","OK"))</f>
        <v>No Data</v>
      </c>
      <c r="G3" s="148"/>
      <c r="H3" s="211" t="s">
        <v>13</v>
      </c>
      <c r="I3" s="211"/>
      <c r="J3" s="147" t="str">
        <f>Certification!K5</f>
        <v>No Data</v>
      </c>
      <c r="K3" s="150"/>
      <c r="L3" s="204"/>
      <c r="M3" s="205"/>
      <c r="N3" s="205"/>
      <c r="O3" s="205"/>
      <c r="P3" s="205"/>
      <c r="Q3" s="206"/>
      <c r="AF3" s="151"/>
      <c r="AG3" s="144"/>
      <c r="AH3" s="144"/>
      <c r="AN3" s="19"/>
      <c r="AO3" s="19"/>
    </row>
    <row r="4" spans="1:169" s="19" customFormat="1" ht="13.5" customHeight="1" thickBot="1" x14ac:dyDescent="0.25">
      <c r="C4" s="3"/>
      <c r="D4" s="3"/>
      <c r="E4" s="3"/>
      <c r="F4" s="3"/>
      <c r="G4" s="3"/>
      <c r="H4" s="3"/>
      <c r="I4" s="3"/>
      <c r="J4" s="3"/>
      <c r="K4" s="3"/>
      <c r="L4" s="207"/>
      <c r="M4" s="208"/>
      <c r="N4" s="208"/>
      <c r="O4" s="208"/>
      <c r="P4" s="208"/>
      <c r="Q4" s="209"/>
      <c r="R4" s="3"/>
      <c r="S4" s="3"/>
      <c r="T4" s="3"/>
      <c r="U4" s="3"/>
      <c r="V4" s="3"/>
      <c r="W4" s="3"/>
      <c r="X4" s="3"/>
      <c r="Y4" s="3"/>
      <c r="Z4" s="3"/>
      <c r="AA4" s="3"/>
      <c r="AB4" s="3"/>
      <c r="AC4" s="3"/>
      <c r="AD4" s="3"/>
      <c r="AE4" s="3"/>
      <c r="AF4" s="212" t="s">
        <v>94</v>
      </c>
      <c r="AG4" s="213"/>
      <c r="AH4" s="214"/>
      <c r="AI4" s="3"/>
      <c r="AJ4" s="3"/>
      <c r="AK4" s="3"/>
      <c r="AL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G4" s="3"/>
      <c r="DH4" s="3"/>
      <c r="DI4" s="3"/>
    </row>
    <row r="5" spans="1:169" s="5" customFormat="1" ht="54.95" customHeight="1" thickBot="1" x14ac:dyDescent="0.4">
      <c r="B5" s="129" t="s">
        <v>11</v>
      </c>
      <c r="C5" s="129"/>
      <c r="D5" s="130"/>
      <c r="E5" s="190" t="s">
        <v>23</v>
      </c>
      <c r="F5" s="191"/>
      <c r="G5" s="128"/>
      <c r="H5" s="198" t="s">
        <v>44</v>
      </c>
      <c r="I5" s="199"/>
      <c r="J5" s="200"/>
      <c r="K5" s="116"/>
      <c r="L5" s="132"/>
      <c r="M5" s="132"/>
      <c r="N5" s="132"/>
      <c r="O5" s="132"/>
      <c r="P5" s="132"/>
      <c r="Q5" s="116"/>
      <c r="R5" s="116"/>
      <c r="S5" s="116"/>
      <c r="T5" s="116"/>
      <c r="U5" s="116"/>
      <c r="V5" s="116"/>
      <c r="W5" s="116"/>
      <c r="X5" s="116"/>
      <c r="Y5" s="116"/>
      <c r="Z5" s="116"/>
      <c r="AA5" s="116"/>
      <c r="AB5" s="116"/>
      <c r="AC5" s="116"/>
      <c r="AD5" s="116"/>
      <c r="AE5" s="116"/>
      <c r="AF5" s="215"/>
      <c r="AG5" s="216"/>
      <c r="AH5" s="217"/>
      <c r="AI5" s="116"/>
      <c r="AJ5" s="116"/>
      <c r="AK5" s="116"/>
      <c r="AL5" s="116"/>
      <c r="AM5" s="116"/>
      <c r="AN5" s="19"/>
      <c r="AO5" s="19"/>
      <c r="AT5" s="18"/>
      <c r="AU5" s="18"/>
      <c r="AV5" s="18"/>
      <c r="AW5" s="18"/>
      <c r="AX5" s="18"/>
      <c r="AY5" s="4"/>
      <c r="AZ5" s="4"/>
      <c r="BA5" s="4"/>
      <c r="BB5" s="4"/>
      <c r="BC5" s="196" t="s">
        <v>6</v>
      </c>
      <c r="BD5" s="182"/>
      <c r="BE5" s="182"/>
      <c r="BF5" s="182"/>
      <c r="BG5" s="182" t="s">
        <v>6</v>
      </c>
      <c r="BH5" s="182"/>
      <c r="BI5" s="182"/>
      <c r="BJ5" s="182"/>
      <c r="BK5" s="182" t="s">
        <v>6</v>
      </c>
      <c r="BL5" s="182"/>
      <c r="BM5" s="182"/>
      <c r="BN5" s="182"/>
      <c r="BO5" s="182" t="s">
        <v>6</v>
      </c>
      <c r="BP5" s="182"/>
      <c r="BQ5" s="182"/>
      <c r="BR5" s="182"/>
      <c r="BS5" s="182" t="s">
        <v>6</v>
      </c>
      <c r="BT5" s="182"/>
      <c r="BU5" s="182"/>
      <c r="BV5" s="182"/>
      <c r="BW5" s="182" t="s">
        <v>6</v>
      </c>
      <c r="BX5" s="182"/>
      <c r="BY5" s="182"/>
      <c r="BZ5" s="182"/>
      <c r="CA5" s="182" t="s">
        <v>6</v>
      </c>
      <c r="CB5" s="182"/>
      <c r="CC5" s="182"/>
      <c r="CD5" s="182"/>
      <c r="CE5" s="182" t="s">
        <v>6</v>
      </c>
      <c r="CF5" s="182"/>
      <c r="CG5" s="182"/>
      <c r="CH5" s="182"/>
      <c r="CI5" s="182" t="s">
        <v>6</v>
      </c>
      <c r="CJ5" s="182"/>
      <c r="CK5" s="182"/>
      <c r="CL5" s="182"/>
      <c r="CM5" s="182" t="s">
        <v>6</v>
      </c>
      <c r="CN5" s="182"/>
      <c r="CO5" s="182"/>
      <c r="CP5" s="182"/>
      <c r="CQ5" s="182" t="s">
        <v>6</v>
      </c>
      <c r="CR5" s="182"/>
      <c r="CS5" s="182"/>
      <c r="CT5" s="182"/>
      <c r="CU5" s="182" t="s">
        <v>6</v>
      </c>
      <c r="CV5" s="182"/>
      <c r="CW5" s="182"/>
      <c r="CX5" s="183"/>
      <c r="CY5" s="2"/>
      <c r="CZ5" s="2"/>
      <c r="DA5" s="2"/>
      <c r="DB5" s="2"/>
      <c r="DC5" s="2"/>
      <c r="FL5" s="4"/>
      <c r="FM5" s="4"/>
    </row>
    <row r="6" spans="1:169" s="7" customFormat="1" ht="69" hidden="1" customHeight="1" x14ac:dyDescent="0.2">
      <c r="K6" s="29"/>
      <c r="M6" s="36"/>
      <c r="N6" s="36"/>
      <c r="O6" s="36"/>
      <c r="P6" s="29"/>
      <c r="Q6" s="29"/>
      <c r="R6" s="29"/>
      <c r="S6" s="29"/>
      <c r="T6" s="31"/>
      <c r="U6" s="31"/>
      <c r="V6" s="29"/>
      <c r="W6" s="29"/>
      <c r="X6" s="29"/>
      <c r="Y6" s="29"/>
      <c r="Z6" s="29"/>
      <c r="AA6" s="29"/>
      <c r="AB6" s="29"/>
      <c r="AC6" s="29"/>
      <c r="AD6" s="29"/>
      <c r="AE6" s="29"/>
      <c r="AF6" s="29"/>
      <c r="AG6" s="29"/>
      <c r="AH6" s="29"/>
      <c r="AI6" s="29"/>
      <c r="AJ6" s="29"/>
      <c r="AK6" s="29"/>
      <c r="AL6" s="29"/>
      <c r="AM6" s="29"/>
      <c r="AN6" s="19"/>
      <c r="AO6" s="19"/>
      <c r="AP6" s="29"/>
      <c r="AQ6" s="31"/>
      <c r="AR6" s="29"/>
      <c r="AS6" s="31"/>
      <c r="AT6" s="31"/>
      <c r="AU6" s="31"/>
      <c r="AV6" s="31"/>
      <c r="AW6" s="31"/>
      <c r="AX6" s="31"/>
      <c r="AY6" s="6"/>
      <c r="AZ6" s="6"/>
      <c r="BA6" s="6"/>
      <c r="BB6" s="6"/>
      <c r="CY6" s="38"/>
      <c r="CZ6" s="38"/>
      <c r="DA6" s="38"/>
      <c r="DB6" s="38"/>
      <c r="DC6" s="38"/>
      <c r="DE6" s="1"/>
      <c r="FL6" s="6"/>
      <c r="FM6" s="6"/>
    </row>
    <row r="7" spans="1:169" ht="8.1" hidden="1" customHeight="1" x14ac:dyDescent="0.2">
      <c r="DE7" s="1"/>
      <c r="DG7" s="8"/>
      <c r="DH7" s="8"/>
      <c r="DI7" s="8"/>
      <c r="FL7" s="9"/>
      <c r="FM7" s="9"/>
    </row>
    <row r="8" spans="1:169" ht="20.100000000000001" customHeight="1" x14ac:dyDescent="0.2">
      <c r="H8" s="135"/>
      <c r="I8" s="135"/>
      <c r="J8" s="135"/>
      <c r="K8" s="137"/>
      <c r="L8" s="137"/>
      <c r="M8" s="137"/>
      <c r="AP8" s="145"/>
      <c r="AS8" s="146"/>
      <c r="AT8" s="146"/>
      <c r="AU8" s="179" t="s">
        <v>93</v>
      </c>
      <c r="AV8" s="180"/>
      <c r="AW8" s="180"/>
      <c r="AX8" s="181"/>
      <c r="CU8" s="115"/>
      <c r="CV8" s="115"/>
      <c r="CW8" s="115"/>
      <c r="DE8" s="1"/>
      <c r="DG8" s="8"/>
      <c r="DH8" s="8"/>
      <c r="DI8" s="8"/>
      <c r="FL8" s="9"/>
      <c r="FM8" s="9"/>
    </row>
    <row r="9" spans="1:169" s="11" customFormat="1" ht="36" customHeight="1" x14ac:dyDescent="0.2">
      <c r="A9" s="188" t="s">
        <v>0</v>
      </c>
      <c r="B9" s="188" t="s">
        <v>4</v>
      </c>
      <c r="C9" s="188" t="s">
        <v>52</v>
      </c>
      <c r="D9" s="188" t="s">
        <v>53</v>
      </c>
      <c r="E9" s="188" t="s">
        <v>51</v>
      </c>
      <c r="F9" s="188" t="s">
        <v>54</v>
      </c>
      <c r="G9" s="188" t="s">
        <v>19</v>
      </c>
      <c r="H9" s="185" t="s">
        <v>55</v>
      </c>
      <c r="I9" s="186"/>
      <c r="J9" s="186"/>
      <c r="K9" s="185" t="s">
        <v>56</v>
      </c>
      <c r="L9" s="186"/>
      <c r="M9" s="187"/>
      <c r="N9" s="185" t="s">
        <v>57</v>
      </c>
      <c r="O9" s="186"/>
      <c r="P9" s="186"/>
      <c r="Q9" s="185" t="s">
        <v>58</v>
      </c>
      <c r="R9" s="186"/>
      <c r="S9" s="187"/>
      <c r="T9" s="185" t="s">
        <v>59</v>
      </c>
      <c r="U9" s="186"/>
      <c r="V9" s="186"/>
      <c r="W9" s="185" t="s">
        <v>60</v>
      </c>
      <c r="X9" s="186"/>
      <c r="Y9" s="187"/>
      <c r="Z9" s="185" t="s">
        <v>61</v>
      </c>
      <c r="AA9" s="186"/>
      <c r="AB9" s="186"/>
      <c r="AC9" s="185" t="s">
        <v>62</v>
      </c>
      <c r="AD9" s="186"/>
      <c r="AE9" s="187"/>
      <c r="AF9" s="185" t="s">
        <v>88</v>
      </c>
      <c r="AG9" s="186"/>
      <c r="AH9" s="186"/>
      <c r="AI9" s="185" t="s">
        <v>63</v>
      </c>
      <c r="AJ9" s="186"/>
      <c r="AK9" s="187"/>
      <c r="AL9" s="188" t="s">
        <v>64</v>
      </c>
      <c r="AM9" s="188" t="s">
        <v>1</v>
      </c>
      <c r="AN9" s="188" t="s">
        <v>65</v>
      </c>
      <c r="AO9" s="193" t="s">
        <v>7</v>
      </c>
      <c r="AP9" s="193" t="s">
        <v>9</v>
      </c>
      <c r="AQ9" s="193" t="s">
        <v>8</v>
      </c>
      <c r="AR9" s="193" t="s">
        <v>10</v>
      </c>
      <c r="AS9" s="193" t="s">
        <v>67</v>
      </c>
      <c r="AT9" s="188" t="s">
        <v>66</v>
      </c>
      <c r="AU9" s="188" t="s">
        <v>69</v>
      </c>
      <c r="AV9" s="188" t="s">
        <v>70</v>
      </c>
      <c r="AW9" s="193" t="s">
        <v>71</v>
      </c>
      <c r="AX9" s="188" t="s">
        <v>72</v>
      </c>
      <c r="AY9" s="12"/>
      <c r="AZ9" s="12"/>
      <c r="BA9" s="12"/>
      <c r="BB9" s="12"/>
      <c r="BC9" s="188" t="str">
        <f>C9&amp;" Status"</f>
        <v>Manufacturer (Outdoor Unit or Single-Package Unit) Status</v>
      </c>
      <c r="BD9" s="188" t="str">
        <f>D9&amp;" Status"</f>
        <v>Brand Name(s) (Outdoor Unit or Single-Package Unit) Status</v>
      </c>
      <c r="BE9" s="188" t="str">
        <f>E9&amp;" Status"</f>
        <v>Basic Model Number Status</v>
      </c>
      <c r="BF9" s="188" t="str">
        <f>F9&amp;" Status"</f>
        <v>Individual Model Number Covered by Basic Model (Outdoor Unit or Single-Package Unit) Status</v>
      </c>
      <c r="BG9" s="188" t="str">
        <f>G9&amp;" Status"</f>
        <v>Product Group Code Status</v>
      </c>
      <c r="BH9" s="185" t="str">
        <f>H9</f>
        <v>For Split-System or VRF Indoor Unit 1 Only</v>
      </c>
      <c r="BI9" s="186"/>
      <c r="BJ9" s="186"/>
      <c r="BK9" s="185" t="str">
        <f>K9</f>
        <v>For Split-System or VRF Air Mover 1 Only, if Applicable</v>
      </c>
      <c r="BL9" s="186"/>
      <c r="BM9" s="187"/>
      <c r="BN9" s="185" t="str">
        <f>N9</f>
        <v>For Split-System or VRF Indoor Unit 2 Only, if Applicable</v>
      </c>
      <c r="BO9" s="186"/>
      <c r="BP9" s="186"/>
      <c r="BQ9" s="185" t="str">
        <f>Q9</f>
        <v>For Split-System or VRF Air Mover 2 Only, if Applicable</v>
      </c>
      <c r="BR9" s="186"/>
      <c r="BS9" s="187"/>
      <c r="BT9" s="185" t="str">
        <f>T9</f>
        <v>For Split-System or VRF Indoor Unit 3 Only, if Applicable</v>
      </c>
      <c r="BU9" s="186"/>
      <c r="BV9" s="186"/>
      <c r="BW9" s="185" t="str">
        <f>W9</f>
        <v>For Split-System or VRF Air Mover 3 Only, if Applicable</v>
      </c>
      <c r="BX9" s="186"/>
      <c r="BY9" s="187"/>
      <c r="BZ9" s="185" t="str">
        <f>Z9</f>
        <v>For Split-System or VRF Indoor Unit 4 Only, if Applicable</v>
      </c>
      <c r="CA9" s="186"/>
      <c r="CB9" s="186"/>
      <c r="CC9" s="185" t="str">
        <f>AC9</f>
        <v>For Split-System or VRF Air Mover 4 Only, if Applicable</v>
      </c>
      <c r="CD9" s="186"/>
      <c r="CE9" s="187"/>
      <c r="CF9" s="185" t="str">
        <f>AF9</f>
        <v>For Split-System or VRF Indoor Unit 5 Only, if Applicable</v>
      </c>
      <c r="CG9" s="186"/>
      <c r="CH9" s="186"/>
      <c r="CI9" s="185" t="str">
        <f>AI9</f>
        <v>For Split-System or VRF Air Mover 5 Only, if Applicable</v>
      </c>
      <c r="CJ9" s="186"/>
      <c r="CK9" s="187"/>
      <c r="CL9" s="188" t="str">
        <f t="shared" ref="CL9:CX9" si="0">AL9&amp;" Status"</f>
        <v>Have Any of the Model Numbers Been Identified as Private by the Manufacturer? Status</v>
      </c>
      <c r="CM9" s="188" t="str">
        <f t="shared" si="0"/>
        <v>Action Status</v>
      </c>
      <c r="CN9" s="188" t="str">
        <f t="shared" si="0"/>
        <v>Sample Size (Number of Units Tested) Status</v>
      </c>
      <c r="CO9" s="188" t="str">
        <f t="shared" si="0"/>
        <v>Is the Certification for this Basic Model Based on a Waiver of DOE's Test Procedure Requirements? Status</v>
      </c>
      <c r="CP9" s="188" t="str">
        <f t="shared" si="0"/>
        <v>Date of Test Procedure Waiver, if Applicable Status</v>
      </c>
      <c r="CQ9" s="188" t="str">
        <f t="shared" si="0"/>
        <v>Is the Certification based upon any Exception Relief from an Applicable Standard by DOE's Office of Hearing and Appeals? Status</v>
      </c>
      <c r="CR9" s="188" t="str">
        <f t="shared" si="0"/>
        <v>Date of Exception Relief, if Applicable Status</v>
      </c>
      <c r="CS9" s="188" t="str">
        <f t="shared" si="0"/>
        <v>Is Certification Based on the use of an Alternative Efficiency Determination Method (AEDM)? Status</v>
      </c>
      <c r="CT9" s="188" t="str">
        <f t="shared" si="0"/>
        <v>Name of AEDM (If Applicable) Status</v>
      </c>
      <c r="CU9" s="188" t="str">
        <f t="shared" si="0"/>
        <v>Seasonal Energy Efficiency Ratio 2 (SEER2) Status</v>
      </c>
      <c r="CV9" s="188" t="str">
        <f t="shared" si="0"/>
        <v>Heating Seasonal Performance Factor 2 (HSPF2) Status</v>
      </c>
      <c r="CW9" s="188" t="str">
        <f t="shared" si="0"/>
        <v>Rated Cooling Capacity (Btu/hour) Status</v>
      </c>
      <c r="CX9" s="188" t="str">
        <f t="shared" si="0"/>
        <v>Supplemental Testing Instructions PDF Filename Status</v>
      </c>
      <c r="CY9" s="10"/>
      <c r="CZ9" s="10"/>
      <c r="DA9" s="10"/>
      <c r="DB9" s="10"/>
      <c r="DC9" s="10"/>
      <c r="DE9" s="1"/>
      <c r="FL9" s="12"/>
      <c r="FM9" s="12"/>
    </row>
    <row r="10" spans="1:169" s="11" customFormat="1" ht="92.25" customHeight="1" thickBot="1" x14ac:dyDescent="0.25">
      <c r="A10" s="189"/>
      <c r="B10" s="189"/>
      <c r="C10" s="195"/>
      <c r="D10" s="195"/>
      <c r="E10" s="195"/>
      <c r="F10" s="195"/>
      <c r="G10" s="192"/>
      <c r="H10" s="133" t="s">
        <v>40</v>
      </c>
      <c r="I10" s="133" t="s">
        <v>42</v>
      </c>
      <c r="J10" s="134" t="s">
        <v>41</v>
      </c>
      <c r="K10" s="134" t="s">
        <v>40</v>
      </c>
      <c r="L10" s="134" t="s">
        <v>42</v>
      </c>
      <c r="M10" s="134" t="s">
        <v>41</v>
      </c>
      <c r="N10" s="134" t="s">
        <v>40</v>
      </c>
      <c r="O10" s="134" t="s">
        <v>43</v>
      </c>
      <c r="P10" s="134" t="s">
        <v>41</v>
      </c>
      <c r="Q10" s="134" t="s">
        <v>40</v>
      </c>
      <c r="R10" s="134" t="s">
        <v>43</v>
      </c>
      <c r="S10" s="134" t="s">
        <v>41</v>
      </c>
      <c r="T10" s="134" t="s">
        <v>40</v>
      </c>
      <c r="U10" s="134" t="s">
        <v>43</v>
      </c>
      <c r="V10" s="134" t="s">
        <v>41</v>
      </c>
      <c r="W10" s="134" t="s">
        <v>40</v>
      </c>
      <c r="X10" s="134" t="s">
        <v>43</v>
      </c>
      <c r="Y10" s="134" t="s">
        <v>41</v>
      </c>
      <c r="Z10" s="134" t="s">
        <v>40</v>
      </c>
      <c r="AA10" s="134" t="s">
        <v>43</v>
      </c>
      <c r="AB10" s="134" t="s">
        <v>41</v>
      </c>
      <c r="AC10" s="134" t="s">
        <v>40</v>
      </c>
      <c r="AD10" s="134" t="s">
        <v>43</v>
      </c>
      <c r="AE10" s="134" t="s">
        <v>41</v>
      </c>
      <c r="AF10" s="134" t="s">
        <v>40</v>
      </c>
      <c r="AG10" s="134" t="s">
        <v>43</v>
      </c>
      <c r="AH10" s="134" t="s">
        <v>41</v>
      </c>
      <c r="AI10" s="134" t="s">
        <v>40</v>
      </c>
      <c r="AJ10" s="134" t="s">
        <v>43</v>
      </c>
      <c r="AK10" s="134" t="s">
        <v>41</v>
      </c>
      <c r="AL10" s="192"/>
      <c r="AM10" s="195"/>
      <c r="AN10" s="195"/>
      <c r="AO10" s="194"/>
      <c r="AP10" s="194"/>
      <c r="AQ10" s="194"/>
      <c r="AR10" s="194"/>
      <c r="AS10" s="194"/>
      <c r="AT10" s="195"/>
      <c r="AU10" s="195"/>
      <c r="AV10" s="195"/>
      <c r="AW10" s="194"/>
      <c r="AX10" s="192"/>
      <c r="AY10" s="20"/>
      <c r="AZ10" s="20"/>
      <c r="BA10" s="20"/>
      <c r="BB10" s="20"/>
      <c r="BC10" s="189"/>
      <c r="BD10" s="189"/>
      <c r="BE10" s="189"/>
      <c r="BF10" s="189"/>
      <c r="BG10" s="189"/>
      <c r="BH10" s="136" t="str">
        <f t="shared" ref="BH10:CK10" si="1">H10&amp;" Status"</f>
        <v>Manufacturer Status</v>
      </c>
      <c r="BI10" s="136" t="str">
        <f t="shared" si="1"/>
        <v>Brand(s) Status</v>
      </c>
      <c r="BJ10" s="136" t="str">
        <f t="shared" si="1"/>
        <v>Individual Model Number Status</v>
      </c>
      <c r="BK10" s="136" t="str">
        <f t="shared" si="1"/>
        <v>Manufacturer Status</v>
      </c>
      <c r="BL10" s="136" t="str">
        <f t="shared" si="1"/>
        <v>Brand(s) Status</v>
      </c>
      <c r="BM10" s="136" t="str">
        <f t="shared" si="1"/>
        <v>Individual Model Number Status</v>
      </c>
      <c r="BN10" s="136" t="str">
        <f t="shared" si="1"/>
        <v>Manufacturer Status</v>
      </c>
      <c r="BO10" s="136" t="str">
        <f t="shared" si="1"/>
        <v>Brand Status</v>
      </c>
      <c r="BP10" s="136" t="str">
        <f t="shared" si="1"/>
        <v>Individual Model Number Status</v>
      </c>
      <c r="BQ10" s="136" t="str">
        <f t="shared" si="1"/>
        <v>Manufacturer Status</v>
      </c>
      <c r="BR10" s="136" t="str">
        <f t="shared" si="1"/>
        <v>Brand Status</v>
      </c>
      <c r="BS10" s="136" t="str">
        <f t="shared" si="1"/>
        <v>Individual Model Number Status</v>
      </c>
      <c r="BT10" s="136" t="str">
        <f t="shared" si="1"/>
        <v>Manufacturer Status</v>
      </c>
      <c r="BU10" s="136" t="str">
        <f t="shared" si="1"/>
        <v>Brand Status</v>
      </c>
      <c r="BV10" s="136" t="str">
        <f t="shared" si="1"/>
        <v>Individual Model Number Status</v>
      </c>
      <c r="BW10" s="136" t="str">
        <f t="shared" si="1"/>
        <v>Manufacturer Status</v>
      </c>
      <c r="BX10" s="136" t="str">
        <f t="shared" si="1"/>
        <v>Brand Status</v>
      </c>
      <c r="BY10" s="136" t="str">
        <f t="shared" si="1"/>
        <v>Individual Model Number Status</v>
      </c>
      <c r="BZ10" s="136" t="str">
        <f t="shared" si="1"/>
        <v>Manufacturer Status</v>
      </c>
      <c r="CA10" s="136" t="str">
        <f t="shared" si="1"/>
        <v>Brand Status</v>
      </c>
      <c r="CB10" s="136" t="str">
        <f t="shared" si="1"/>
        <v>Individual Model Number Status</v>
      </c>
      <c r="CC10" s="136" t="str">
        <f t="shared" si="1"/>
        <v>Manufacturer Status</v>
      </c>
      <c r="CD10" s="136" t="str">
        <f t="shared" si="1"/>
        <v>Brand Status</v>
      </c>
      <c r="CE10" s="136" t="str">
        <f t="shared" si="1"/>
        <v>Individual Model Number Status</v>
      </c>
      <c r="CF10" s="136" t="str">
        <f t="shared" si="1"/>
        <v>Manufacturer Status</v>
      </c>
      <c r="CG10" s="136" t="str">
        <f t="shared" si="1"/>
        <v>Brand Status</v>
      </c>
      <c r="CH10" s="136" t="str">
        <f t="shared" si="1"/>
        <v>Individual Model Number Status</v>
      </c>
      <c r="CI10" s="136" t="str">
        <f t="shared" si="1"/>
        <v>Manufacturer Status</v>
      </c>
      <c r="CJ10" s="136" t="str">
        <f t="shared" si="1"/>
        <v>Brand Status</v>
      </c>
      <c r="CK10" s="136" t="str">
        <f t="shared" si="1"/>
        <v>Individual Model Number Status</v>
      </c>
      <c r="CL10" s="189"/>
      <c r="CM10" s="189"/>
      <c r="CN10" s="189"/>
      <c r="CO10" s="189"/>
      <c r="CP10" s="189"/>
      <c r="CQ10" s="189"/>
      <c r="CR10" s="189"/>
      <c r="CS10" s="189"/>
      <c r="CT10" s="189"/>
      <c r="CU10" s="189"/>
      <c r="CV10" s="189"/>
      <c r="CW10" s="189"/>
      <c r="CX10" s="189"/>
      <c r="CY10" s="20"/>
      <c r="CZ10" s="20"/>
      <c r="DA10" s="20"/>
      <c r="DB10" s="20"/>
      <c r="DC10" s="20"/>
      <c r="DD10" s="21"/>
      <c r="DE10" s="21"/>
      <c r="DF10" s="184" t="s">
        <v>38</v>
      </c>
      <c r="DG10" s="184"/>
      <c r="DH10" s="20"/>
      <c r="DI10" s="38" t="s">
        <v>20</v>
      </c>
      <c r="DL10" s="22" t="s">
        <v>5</v>
      </c>
    </row>
    <row r="11" spans="1:169" s="11" customFormat="1" ht="26.25" thickTop="1" x14ac:dyDescent="0.2">
      <c r="A11" s="26">
        <v>1</v>
      </c>
      <c r="B11" s="27" t="str">
        <f t="shared" ref="B11:B42" si="2">IF(COUNTIF(BC11:CX11,"")=No_of_Columns,"",IF(COUNTIF(BC11:CX11,"ok")=No_of_Columns,"ok","Error"))</f>
        <v/>
      </c>
      <c r="C11" s="123"/>
      <c r="D11" s="39"/>
      <c r="E11" s="39"/>
      <c r="F11" s="39"/>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23"/>
      <c r="AQ11" s="15"/>
      <c r="AR11" s="23"/>
      <c r="AS11" s="15"/>
      <c r="AT11" s="15"/>
      <c r="AU11" s="15"/>
      <c r="AV11" s="15"/>
      <c r="AW11" s="15"/>
      <c r="AX11" s="118"/>
      <c r="AY11" s="131"/>
      <c r="AZ11" s="131"/>
      <c r="BA11" s="131"/>
      <c r="BB11" s="131"/>
      <c r="BC11" s="117" t="str">
        <f t="shared" ref="BC11:BC42" si="3">IF(COUNTA($C11:$AX11)=0,"",IF(ISBLANK($C11),"Empty cell","ok"))</f>
        <v/>
      </c>
      <c r="BD11" s="117" t="str">
        <f t="shared" ref="BD11:BD42" si="4">IF(COUNTA($C11:$AX11)=0,"",IF(ISBLANK(D11),"Empty cell","ok"))</f>
        <v/>
      </c>
      <c r="BE11" s="117" t="str">
        <f t="shared" ref="BE11:BE42" si="5">IF(COUNTA($C11:$AX11)=0,"",IF(ISBLANK(E11),"Empty cell","ok"))</f>
        <v/>
      </c>
      <c r="BF11" s="117" t="str">
        <f t="shared" ref="BF11:BF42" si="6">IF(COUNTA($C11:$AX11)=0,"",IF(ISBLANK(F11),"Empty cell","ok"))</f>
        <v/>
      </c>
      <c r="BG11" s="117" t="str">
        <f t="shared" ref="BG11:BG42" si="7">IF(COUNTA($C11:$AX11)=0,"",IF(ISBLANK($G11),"Empty cell",IF($G11&lt;1,"Prod. Gr. Code should be an int. betw. 1 and "&amp;No_of_Product_Classes,IF($G11&gt;No_of_Product_Classes,"Prod. Gr. Code should be an int. betw. 1 and "&amp;No_of_Product_Classes,IF($G11=INT($G11),"ok","Prod. Gr. Code should be an int. betw. 1 and "&amp;No_of_Product_Classes)))))</f>
        <v/>
      </c>
      <c r="BH11" s="117" t="str">
        <f>IF(COUNTA($C11:$AX11)=0,"",IF(OR(G11=1,G11=3,G11=5,G11=7,G11=9,G11=10,G11=11,G11=12),IF(ISBLANK(H11),"Empty cell",IF(ISBLANK(J11),"ok",IF(AND(H11="***",J11="***"),"ok",IF(AND(H11&lt;&gt;"***",J11&lt;&gt;"***"),"ok","Manufacturer &amp; Indiv. Model No. must both or neither be ***")))),IF(ISBLANK(H11),"ok","No entry should be made")))</f>
        <v/>
      </c>
      <c r="BI11" s="117" t="str">
        <f>IF(COUNTA($C11:$AX11)=0,"",IF(OR(G11=1,G11=3,G11=5,G11=7,G11=9,G11=10,G11=11,G11=12),IF(ISBLANK(I11),"Empty cell","ok"),IF(ISBLANK(I11),"ok","No entry should be made")))</f>
        <v/>
      </c>
      <c r="BJ11" s="117" t="str">
        <f>IF(COUNTA($C11:$AX11)=0,"",IF(OR(G11=1,G11=3,G11=5,G11=7,G11=9,G11=10,G11=11,G11=12),IF(ISBLANK(J11),"Empty cell",IF(ISBLANK(H11),"ok",IF(AND(J11="***",H11="***"),"ok",IF(AND(J11&lt;&gt;"***",H11&lt;&gt;"***"),"ok","Manufacturer &amp; Indiv. Model No. must both or neither be ***")))),IF(ISBLANK(J11),"ok","No entry should be made")))</f>
        <v/>
      </c>
      <c r="BK11" s="117" t="str">
        <f>IF(COUNTA($C11:$AX11)=0,"",IF(OR(G11=1,G11=3,G11=5,G11=7,G11=9,G11=10,G11=11,G11=12),IF(OR(H11="***",J11="***"),IF(ISBLANK(K11),"Empty cell",IF(K11="***","ok","Entry should be ***")),IF(K11="***","Entry should not be ***","ok")),IF(ISBLANK(K11),"ok","No entry should be made")))</f>
        <v/>
      </c>
      <c r="BL11" s="117" t="str">
        <f>IF(COUNTA($C11:$AX11)=0,"",IF(OR(G11=1,G11=3,G11=5,G11=7,G11=9,G11=10,G11=11,G11=12),IF(ISBLANK(K11),IF(ISBLANK(L11),IF(OR(H11="***",J11="***"),"Empty cell","ok"),"Manuf. Air Mover 1 column not completed"),IF(ISBLANK(L11),"Empty cell","ok")),IF(ISBLANK(L11),"ok","No entry should be made")))</f>
        <v/>
      </c>
      <c r="BM11" s="117" t="str">
        <f>IF(COUNTA($C11:$AX11)=0,"",IF(OR(G11=1,G11=3,G11=5,G11=7,G11=9,G11=10,G11=11,G11=12),IF(ISBLANK(K11),IF(ISBLANK(M11),IF(OR(H11="***",J11="***"),"Empty cell","ok"),"Manuf. Air Mover 1 column not completed"),IF(K11="***",IF(ISBLANK(M11),"Empty cell",IF(M11="***","ok","Entry should be ***")),IF(ISBLANK(M11),"Empty cell",IF(M11="***","Entry should not be ***","ok")))),IF(ISBLANK(M11),"ok","No entry should be made")))</f>
        <v/>
      </c>
      <c r="BN11" s="117" t="str">
        <f t="shared" ref="BN11:BN74" si="8">IF(COUNTA($C11:$AX11)=0,"",IF(OR(G11=1,G11=3,G11=5,G11=7,G11=9,G11=10,G11=11,G11=12),IF(OR($H11="***",$J11="***"),IF(ISBLANK(N11),"ok","No entry should be made"),IF(N11="***","Entry cannot be ***","ok")),IF(ISBLANK(N11),"ok","No entry should be made")))</f>
        <v/>
      </c>
      <c r="BO11" s="117" t="str">
        <f>IF(COUNTA($C11:$AX11)=0,"",IF(OR(G11=1,G11=3,G11=5,G11=7,G11=9,G11=10,G11=11,G11=12),IF(ISBLANK(N11),IF(ISBLANK(O11),"ok","Manuf. Indoor Unit 2 not entered"),IF(ISBLANK(O11),"Empty cell","ok")),IF(ISBLANK(O11),"ok","No entry should be made")))</f>
        <v/>
      </c>
      <c r="BP11" s="117" t="str">
        <f>IF(COUNTA($C11:$AX11)=0,"",IF(OR(G11=1,G11=3,G11=5,G11=7,G11=9,G11=10,G11=11,G11=12),IF(ISBLANK(N11),IF(ISBLANK(P11),"ok","Manuf. Indoor Unit 2 not entered"),IF(ISBLANK(P11),"Empty cell",IF(P11="***","Entry cannot be ***","ok"))),IF(ISBLANK(P11),"ok","No entry should be made")))</f>
        <v/>
      </c>
      <c r="BQ11" s="117" t="str">
        <f>IF(COUNTA($C11:$AX11)=0,"",IF(OR(G11=1,G11=3,G11=5,G11=7,G11=9,G11=10,G11=11,G11=12),IF(ISBLANK(N11),IF(ISBLANK(Q11),"ok","Info for Indoor Unit 2 not entered"),IF(Q11="***","Entry cannot be ***","ok")),IF(ISBLANK(Q11),"ok","No entry should be made")))</f>
        <v/>
      </c>
      <c r="BR11" s="117" t="str">
        <f>IF(COUNTA($C11:$AX11)=0,"",IF(OR(G11=1,G11=3,G11=5,G11=7,G11=9,G11=10,G11=11,G11=12),IF(ISBLANK(Q11),IF(ISBLANK(R11),"ok","Manuf. Air Mover 2 not entered"),IF(ISBLANK(R11),"Empty cell","ok")),IF(ISBLANK(R11),"ok","No entry should be made")))</f>
        <v/>
      </c>
      <c r="BS11" s="117" t="str">
        <f>IF(COUNTA($C11:$AX11)=0,"",IF(OR(G11=1,G11=3,G11=5,G11=7,G11=9,G11=10,G11=11,G11=12),IF(ISBLANK(Q11),IF(ISBLANK(S11),"ok","Manuf. Air Mover 2 not entered"),IF(ISBLANK(S11),"Empty cell",IF(S11="***","Entry cannot be ***","ok"))),IF(ISBLANK(S11),"ok","No entry should be made")))</f>
        <v/>
      </c>
      <c r="BT11" s="117" t="str">
        <f>IF(COUNTA($C11:$AX11)=0,"",IF(OR(G11=1,G11=3,G11=5,G11=7,G11=9,G11=10,G11=11,G11=12),IF(ISBLANK(N11),IF(ISBLANK(T11),"ok","Info for Indoor Unit 2 not entered"),IF(T11="***","Entry cannot be ***","ok")),IF(ISBLANK(T11),"ok","No entry should be made")))</f>
        <v/>
      </c>
      <c r="BU11" s="117" t="str">
        <f>IF(COUNTA($C11:$AX11)=0,"",IF(OR(G11=1,G11=3,G11=5,G11=7,G11=9,G11=10,G11=11,G11=12),IF(ISBLANK(T11),IF(ISBLANK(U11),"ok","Manuf. Indoor Unit 3 not entered"),IF(ISBLANK(U11),"Empty cell","ok")),IF(ISBLANK(U11),"ok","No entry should be made")))</f>
        <v/>
      </c>
      <c r="BV11" s="117" t="str">
        <f>IF(COUNTA($C11:$AX11)=0,"",IF(OR(G11=1,G11=3,G11=5,G11=7,G11=9,G11=10,G11=11,G11=12),IF(ISBLANK(T11),IF(ISBLANK(V11),"ok","Manuf. Indoor Unit 3 not entered"),IF(ISBLANK(V11),"Empty cell",IF(V11="***","Entry cannot be ***","ok"))),IF(ISBLANK(V11),"ok","No entry should be made")))</f>
        <v/>
      </c>
      <c r="BW11" s="117" t="str">
        <f>IF(COUNTA($C11:$AX11)=0,"",IF(OR(G11=1,G11=3,G11=5,G11=7,G11=9,G11=10,G11=11,G11=12),IF(ISBLANK(T11),IF(ISBLANK(W11),"ok","Info for Indoor Unit 3 not entered"),IF(W11="***","Entry cannot be ***","ok")),IF(ISBLANK(W11),"ok","No entry should be made")))</f>
        <v/>
      </c>
      <c r="BX11" s="117" t="str">
        <f>IF(COUNTA($C11:$AX11)=0,"",IF(OR(G11=1,G11=3,G11=5,G11=7,G11=9,G11=10,G11=11,G11=12),IF(ISBLANK(W11),IF(ISBLANK(X11),"ok","Manuf. Air Mover 3 not entered"),IF(ISBLANK(X11),"Empty cell","ok")),IF(ISBLANK(X11),"ok","No entry should be made")))</f>
        <v/>
      </c>
      <c r="BY11" s="117" t="str">
        <f>IF(COUNTA($C11:$AX11)=0,"",IF(OR(G11=1,G11=3,G11=5,G11=7,G11=9,G11=10,G11=11,G11=12),IF(ISBLANK(W11),IF(ISBLANK(Y11),"ok","Manuf. Air Mover 3 not entered"),IF(ISBLANK(Y11),"Empty cell",IF(Y11="***","Entry cannot be ***","ok"))),IF(ISBLANK(Y11),"ok","No entry should be made")))</f>
        <v/>
      </c>
      <c r="BZ11" s="117" t="str">
        <f>IF(COUNTA($C11:$AX11)=0,"",IF(OR(G11=1,G11=3,G11=5,G11=7,G11=9,G11=10,G11=11,G11=12),IF(ISBLANK(T11),IF(ISBLANK(Z11),"ok","Info for Indoor Unit 3 not entered"),IF(Z11="***","Entry cannot be ***","ok")),IF(ISBLANK(Z11),"ok","No entry should be made")))</f>
        <v/>
      </c>
      <c r="CA11" s="117" t="str">
        <f>IF(COUNTA($C11:$AX11)=0,"",IF(OR(G11=1,G11=3,G11=5,G11=7,G11=9,G11=10,G11=11,G11=12),IF(ISBLANK(Z11),IF(ISBLANK(AA11),"ok","Manuf. Indoor Unit 4 not entered"),IF(ISBLANK(AA11),"Empty cell","ok")),IF(ISBLANK(AA11),"ok","No entry should be made")))</f>
        <v/>
      </c>
      <c r="CB11" s="117" t="str">
        <f>IF(COUNTA($C11:$AX11)=0,"",IF(OR(G11=1,G11=3,G11=5,G11=7,G11=9,G11=10,G11=11,G11=12),IF(ISBLANK(Z11),IF(ISBLANK(AB11),"ok","Manuf. Indoor Unit 4 not entered"),IF(ISBLANK(AB11),"Empty cell",IF(AB11="***","Entry cannot be ***","ok"))),IF(ISBLANK(AB11),"ok","No entry should be made")))</f>
        <v/>
      </c>
      <c r="CC11" s="117" t="str">
        <f>IF(COUNTA($C11:$AX11)=0,"",IF(OR(G11=1,G11=3,G11=5,G11=7,G11=9,G11=10,G11=11,G11=12),IF(ISBLANK(Z11),IF(ISBLANK(AC11),"ok","Info for Indoor Unit 4 not entered"),IF(AC11="***","Entry cannot be ***","ok")),IF(ISBLANK(AC11),"ok","No entry should be made")))</f>
        <v/>
      </c>
      <c r="CD11" s="117" t="str">
        <f>IF(COUNTA($C11:$AX11)=0,"",IF(OR(G11=1,G11=3,G11=5,G11=7,G11=9,G11=10,G11=11,G11=12),IF(ISBLANK(AC11),IF(ISBLANK(AD11),"ok","Manuf. Air Mover 4 not entered"),IF(ISBLANK(AD11),"Empty cell","ok")),IF(ISBLANK(AD11),"ok","No entry should be made")))</f>
        <v/>
      </c>
      <c r="CE11" s="117" t="str">
        <f>IF(COUNTA($C11:$AX11)=0,"",IF(OR(G11=1,G11=3,G11=5,G11=7,G11=9,G11=10,G11=11,G11=12),IF(ISBLANK(AC11),IF(ISBLANK(AE11),"ok","Manuf. Air Mover 4 not entered"),IF(ISBLANK(AE11),"Empty cell",IF(AE11="***","Entry cannot be ***","ok"))),IF(ISBLANK(AE11),"ok","No entry should be made")))</f>
        <v/>
      </c>
      <c r="CF11" s="117" t="str">
        <f>IF(COUNTA($C11:$AX11)=0,"",IF(OR(G11=1,G11=3,G11=5,G11=7,G11=9,G11=10,G11=11,G11=12),IF(ISBLANK(Z11),IF(ISBLANK(AF11),"ok","Info for Indoor Unit 4 not entered"),IF(AF11="***","Entry cannot be ***","ok")),IF(ISBLANK(AF11),"ok","No entry should be made")))</f>
        <v/>
      </c>
      <c r="CG11" s="117" t="str">
        <f>IF(COUNTA($C11:$AX11)=0,"",IF(OR(G11=1,G11=3,G11=5,G11=7,G11=9,G11=10,G11=11,G11=12),IF(ISBLANK(AF11),IF(ISBLANK(AG11),"ok","Manuf. Indoor Unit 5 not entered"),IF(ISBLANK(AG11),"Empty cell","ok")),IF(ISBLANK(AG11),"ok","No entry should be made")))</f>
        <v/>
      </c>
      <c r="CH11" s="117" t="str">
        <f>IF(COUNTA($C11:$AX11)=0,"",IF(OR(G11=1,G11=3,G11=5,G11=7,G11=9,G11=10,G11=11,G11=12),IF(ISBLANK(AF11),IF(ISBLANK(AH11),"ok","Manuf. Indoor Unit 5 not entered"),IF(ISBLANK(AH11),"Empty cell",IF(AH11="***","Entry cannot be ***","ok"))),IF(ISBLANK(AH11),"ok","No entry should be made")))</f>
        <v/>
      </c>
      <c r="CI11" s="117" t="str">
        <f>IF(COUNTA($C11:$AX11)=0,"",IF(OR(G11=1,G11=3,G11=5,G11=7,G11=9,G11=10,G11=11,G11=12),IF(ISBLANK(AF11),IF(ISBLANK(AI11),"ok","Info for Indoor Unit 5 not entered"),IF(AI11="***","Entry cannot be ***","ok")),IF(ISBLANK(AI11),"ok","No entry should be made")))</f>
        <v/>
      </c>
      <c r="CJ11" s="117" t="str">
        <f>IF(COUNTA($C11:$AX11)=0,"",IF(OR(G11=1,G11=3,G11=5,G11=7,G11=9,G11=10,G11=11,G11=12),IF(ISBLANK(AI11),IF(ISBLANK(AJ11),"ok","Manuf. Air Mover 5 not entered"),IF(ISBLANK(AJ11),"Empty cell","ok")),IF(ISBLANK(AJ11),"ok","No entry should be made")))</f>
        <v/>
      </c>
      <c r="CK11" s="117" t="str">
        <f>IF(COUNTA($C11:$AX11)=0,"",IF(OR(G11=1,G11=3,G11=5,G11=7,G11=9,G11=10,G11=11,G11=12),IF(ISBLANK(AI11),IF(ISBLANK(AK11),"ok","Manuf. Air Mover 5 not entered"),IF(ISBLANK(AK11),"Empty cell",IF(AK11="***","Entry cannot be ***","ok"))),IF(ISBLANK(AK11),"ok","No entry should be made")))</f>
        <v/>
      </c>
      <c r="CL11" s="117" t="str">
        <f>IF(COUNTA($C11:$AX11)=0,"",IF(ISBLANK(AL11),"Empty cell",IF(AL11="yes","ok",IF(AL11="y","ok",IF(AL11="no","ok",IF(AL11="n","ok","Entry should be either 'yes', 'y', 'no' or 'n'"))))))</f>
        <v/>
      </c>
      <c r="CM11" s="117" t="str">
        <f>IF(COUNTA($C11:$AX11)=0,"",IF(ISBLANK($AM11),"Empty cell",IF(OR($AM11="n",$AM11="eto",$AM11="d",$AM11="c",$AM11="e",$AM11="f"),"ok","Should be n, eto, d, c, e, or f")))</f>
        <v/>
      </c>
      <c r="CN11" s="117" t="str">
        <f>IF(COUNTA($C11:$AX11)=0,"",IF(AM11="d","ok",IF(ISBLANK($AN11),"Empty cell",IF(OR(AS11="yes",AS11="y"),IF(AN11=0,"ok","Entry should be 0"),IF(OR(AS11="no",AS11="n"),IF(ISNUMBER(AN11),IF(INT(AN11)=AN11,IF(AN11&gt;0,"ok","Entry should be a positive integer"),"Entry should be a positive integer"),"Entry should be a positive integer"),IF(ISNUMBER(AN11),IF(INT(AN11)=AN11,IF(AN11&gt;=0,"ok","Need to answer AEDM question"),"Need to answer AEDM question"),"Need to answer AEDM question"))))))</f>
        <v/>
      </c>
      <c r="CO11" s="117" t="str">
        <f t="shared" ref="CO11:CO42" si="9">IF(COUNTA($C11:$AX11)=0,"",IF(AM11="d","ok",IF(ISBLANK(AO11),"Empty cell",IF(AO11="yes","ok",IF(AO11="y","ok",IF(AO11="no","ok",IF(AO11="n","ok","Entry should be either 'yes', 'y', 'no' or 'n'")))))))</f>
        <v/>
      </c>
      <c r="CP11" s="117" t="str">
        <f t="shared" ref="CP11:CP42" si="10">IF(COUNTA($C11:$AX11)=0,"",IF(AM11="d","ok",IF(ISBLANK(AO11),IF(ISBLANK(AP11),"ok","Waiver question not answered"),IF(OR(AO11="yes",AO11="y"),IF(ISBLANK(AP11),"Empty cell",IF(ISNUMBER(AP11),IF(AP11&lt;1,"Entry should be a date in M/D/YYYY format","ok"),"Entry should be a date in M/D/YYYY format")),IF(OR(AO11="no",AO11="n"),IF(ISBLANK(AP11),"ok","No entry should be made in cell"),IF(ISBLANK(AP11),"ok","No entry should be made in cell"))))))</f>
        <v/>
      </c>
      <c r="CQ11" s="117" t="str">
        <f t="shared" ref="CQ11:CQ42" si="11">IF(COUNTA($C11:$AX11)=0,"",IF(AM11="d","ok",IF(ISBLANK(AQ11),"Empty cell",IF(AQ11="yes","ok",IF(AQ11="y","ok",IF(AQ11="no","ok",IF(AQ11="n","ok","Entry should be either 'yes', 'y', 'no' or 'n'")))))))</f>
        <v/>
      </c>
      <c r="CR11" s="117" t="str">
        <f t="shared" ref="CR11:CR42" si="12">IF(COUNTA($C11:$AX11)=0,"",IF(AM11="d","ok",IF(ISBLANK(AQ11),IF(ISBLANK(AR11),"ok","Exemption question not answered"),IF(OR(AQ11="yes",AQ11="y"),IF(ISBLANK(AR11),"Empty cell",IF(ISNUMBER(AR11),IF(AR11&lt;1,"Entry should be a date in M/D/YYYY format","ok"),"Entry should be a date in M/D/YYYY format")),IF(OR(AQ11="no",AQ11="n"),IF(ISBLANK(AR11),"ok","No entry should be made in cell"),IF(ISBLANK(AR11),"ok","No entry should be made in cell"))))))</f>
        <v/>
      </c>
      <c r="CS11" s="121" t="str">
        <f>IF(COUNTA($C11:$AX11)=0,"",IF(AM11="d","ok",IF(ISBLANK(AS11),"Empty cell",IF(AS11="yes","ok",IF(AS11="y","ok",IF(AS11="no","ok",IF(AS11="n","ok","Entry should be either 'yes', 'y', 'no' or 'n'")))))))</f>
        <v/>
      </c>
      <c r="CT11" s="121" t="str">
        <f>IF(COUNTA($C11:$AX11)=0,"",IF(AM11="d","ok",IF(ISBLANK(AS11),IF(ISBLANK(AT11),"ok","AEDM question not answered"),IF(OR(AS11="yes",AS11="y"),IF(ISBLANK(AT11),"Empty cell","ok"),IF(OR(AS11="no",AS11="n"),IF(ISBLANK(AT11),"ok","No entry should be made in cell"),IF(ISBLANK(AT11),"ok","No entry should be made in cell"))))))</f>
        <v/>
      </c>
      <c r="CU11" s="117" t="str">
        <f>IF(COUNTA($C11:$AX11)=0,"",IF($AM11="d","ok",IF(ISBLANK(AU11),"ok",IF(ISNUMBER(AU11),IF(AU11&gt;0,"ok","Entry should be greater than 0"),"Entry should be a number"))))</f>
        <v/>
      </c>
      <c r="CV11" s="117" t="str">
        <f>IF(COUNTA($C11:$AX11)=0,"",IF($AM11="d","ok",IF(OR(G11=3,G11=4,G11=7,G11=8,G11=10,G11=12,G11=14),IF(ISBLANK(AV11),"ok",IF(ISNUMBER($AV11),IF($AV11&gt;0,"ok","Entry should be greater than 0"),"Entry should be a number")),IF(ISBLANK(AV11),"ok","Model is not a heat pump"))))</f>
        <v/>
      </c>
      <c r="CW11" s="117" t="str">
        <f>IF(COUNTA($C11:$AX11)=0,"",IF($AM11="d","ok",IF(ISBLANK(AW11),"ok",IF(ISNUMBER(AW11),IF(AW11&gt;0,"ok","Entry should be greater than 0"),"Entry should be a number"))))</f>
        <v/>
      </c>
      <c r="CX11" s="121" t="str">
        <f>IF(COUNTA($C11:$AX11)=0,"",IF($AM11="d","ok",IF(ISBLANK($AX11),"ok",IF(RIGHT(AX11,4)=".pdf",IF(LEFT(AX11,3)="DOE",IF(ISNUMBER(VALUE(MID(AX11,4,4))),"ok","Filename is not in correct format"),"Filename is not in correct format"),"Filename is not in correct format"))))</f>
        <v/>
      </c>
      <c r="CY11" s="10"/>
      <c r="CZ11" s="10"/>
      <c r="DA11" s="10"/>
      <c r="DB11" s="10"/>
      <c r="DC11" s="10"/>
      <c r="DF11" s="11" t="s">
        <v>2</v>
      </c>
      <c r="DG11" s="12">
        <v>48</v>
      </c>
      <c r="DH11" s="12"/>
      <c r="DI11" s="28" t="str">
        <f t="shared" ref="DI11:DI42" si="13">IF(BG11="ok",VLOOKUP(G11,PrClDesc,2),"")</f>
        <v/>
      </c>
      <c r="DL11" s="13" t="s">
        <v>3</v>
      </c>
    </row>
    <row r="12" spans="1:169" s="11" customFormat="1" ht="25.5" x14ac:dyDescent="0.2">
      <c r="A12" s="26">
        <v>2</v>
      </c>
      <c r="B12" s="27" t="str">
        <f t="shared" si="2"/>
        <v/>
      </c>
      <c r="C12" s="124"/>
      <c r="D12" s="40"/>
      <c r="E12" s="40"/>
      <c r="F12" s="40"/>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24"/>
      <c r="AQ12" s="16"/>
      <c r="AR12" s="24"/>
      <c r="AS12" s="16"/>
      <c r="AT12" s="16"/>
      <c r="AU12" s="16"/>
      <c r="AV12" s="16"/>
      <c r="AW12" s="16"/>
      <c r="AX12" s="119"/>
      <c r="AY12" s="131"/>
      <c r="AZ12" s="131"/>
      <c r="BA12" s="131"/>
      <c r="BB12" s="131"/>
      <c r="BC12" s="117" t="str">
        <f t="shared" si="3"/>
        <v/>
      </c>
      <c r="BD12" s="117" t="str">
        <f t="shared" si="4"/>
        <v/>
      </c>
      <c r="BE12" s="117" t="str">
        <f t="shared" si="5"/>
        <v/>
      </c>
      <c r="BF12" s="117" t="str">
        <f t="shared" si="6"/>
        <v/>
      </c>
      <c r="BG12" s="117" t="str">
        <f t="shared" si="7"/>
        <v/>
      </c>
      <c r="BH12" s="117" t="str">
        <f t="shared" ref="BH12:BH75" si="14">IF(COUNTA($C12:$AX12)=0,"",IF(OR(G12=1,G12=3,G12=5,G12=7,G12=9,G12=10,G12=11,G12=12),IF(ISBLANK(H12),"Empty cell",IF(ISBLANK(J12),"ok",IF(AND(H12="***",J12="***"),"ok",IF(AND(H12&lt;&gt;"***",J12&lt;&gt;"***"),"ok","Manufacturer &amp; Indiv. Model No. must both or neither be ***")))),IF(ISBLANK(H12),"ok","No entry should be made")))</f>
        <v/>
      </c>
      <c r="BI12" s="117" t="str">
        <f t="shared" ref="BI12:BI75" si="15">IF(COUNTA($C12:$AX12)=0,"",IF(OR(G12=1,G12=3,G12=5,G12=7,G12=9,G12=10,G12=11,G12=12),IF(ISBLANK(I12),"Empty cell","ok"),IF(ISBLANK(I12),"ok","No entry should be made")))</f>
        <v/>
      </c>
      <c r="BJ12" s="117" t="str">
        <f t="shared" ref="BJ12:BJ75" si="16">IF(COUNTA($C12:$AX12)=0,"",IF(OR(G12=1,G12=3,G12=5,G12=7,G12=9,G12=10,G12=11,G12=12),IF(ISBLANK(J12),"Empty cell",IF(ISBLANK(H12),"ok",IF(AND(J12="***",H12="***"),"ok",IF(AND(J12&lt;&gt;"***",H12&lt;&gt;"***"),"ok","Manufacturer &amp; Indiv. Model No. must both or neither be ***")))),IF(ISBLANK(J12),"ok","No entry should be made")))</f>
        <v/>
      </c>
      <c r="BK12" s="117" t="str">
        <f t="shared" ref="BK12:BK75" si="17">IF(COUNTA($C12:$AX12)=0,"",IF(OR(G12=1,G12=3,G12=5,G12=7,G12=9,G12=10,G12=11,G12=12),IF(OR(H12="***",J12="***"),IF(ISBLANK(K12),"Empty cell",IF(K12="***","ok","Entry should be ***")),IF(K12="***","Entry should not be ***","ok")),IF(ISBLANK(K12),"ok","No entry should be made")))</f>
        <v/>
      </c>
      <c r="BL12" s="117" t="str">
        <f t="shared" ref="BL12:BL75" si="18">IF(COUNTA($C12:$AX12)=0,"",IF(OR(G12=1,G12=3,G12=5,G12=7,G12=9,G12=10,G12=11,G12=12),IF(ISBLANK(K12),IF(ISBLANK(L12),IF(OR(H12="***",J12="***"),"Empty cell","ok"),"Manuf. Air Mover 1 column not completed"),IF(ISBLANK(L12),"Empty cell","ok")),IF(ISBLANK(L12),"ok","No entry should be made")))</f>
        <v/>
      </c>
      <c r="BM12" s="117" t="str">
        <f t="shared" ref="BM12:BM75" si="19">IF(COUNTA($C12:$AX12)=0,"",IF(OR(G12=1,G12=3,G12=5,G12=7,G12=9,G12=10,G12=11,G12=12),IF(ISBLANK(K12),IF(ISBLANK(M12),IF(OR(H12="***",J12="***"),"Empty cell","ok"),"Manuf. Air Mover 1 column not completed"),IF(K12="***",IF(ISBLANK(M12),"Empty cell",IF(M12="***","ok","Entry should be ***")),IF(ISBLANK(M12),"Empty cell",IF(M12="***","Entry should not be ***","ok")))),IF(ISBLANK(M12),"ok","No entry should be made")))</f>
        <v/>
      </c>
      <c r="BN12" s="117" t="str">
        <f t="shared" si="8"/>
        <v/>
      </c>
      <c r="BO12" s="117" t="str">
        <f t="shared" ref="BO12:BO75" si="20">IF(COUNTA($C12:$AX12)=0,"",IF(OR(G12=1,G12=3,G12=5,G12=7,G12=9,G12=10,G12=11,G12=12),IF(ISBLANK(N12),IF(ISBLANK(O12),"ok","Manuf. Indoor Unit 2 not entered"),IF(ISBLANK(O12),"Empty cell","ok")),IF(ISBLANK(O12),"ok","No entry should be made")))</f>
        <v/>
      </c>
      <c r="BP12" s="117" t="str">
        <f t="shared" ref="BP12:BP75" si="21">IF(COUNTA($C12:$AX12)=0,"",IF(OR(G12=1,G12=3,G12=5,G12=7,G12=9,G12=10,G12=11,G12=12),IF(ISBLANK(N12),IF(ISBLANK(P12),"ok","Manuf. Indoor Unit 2 not entered"),IF(ISBLANK(P12),"Empty cell",IF(P12="***","Entry cannot be ***","ok"))),IF(ISBLANK(P12),"ok","No entry should be made")))</f>
        <v/>
      </c>
      <c r="BQ12" s="117" t="str">
        <f t="shared" ref="BQ12:BQ75" si="22">IF(COUNTA($C12:$AX12)=0,"",IF(OR(G12=1,G12=3,G12=5,G12=7,G12=9,G12=10,G12=11,G12=12),IF(ISBLANK(N12),IF(ISBLANK(Q12),"ok","Info for Indoor Unit 2 not entered"),IF(Q12="***","Entry cannot be ***","ok")),IF(ISBLANK(Q12),"ok","No entry should be made")))</f>
        <v/>
      </c>
      <c r="BR12" s="117" t="str">
        <f t="shared" ref="BR12:BR75" si="23">IF(COUNTA($C12:$AX12)=0,"",IF(OR(G12=1,G12=3,G12=5,G12=7,G12=9,G12=10,G12=11,G12=12),IF(ISBLANK(Q12),IF(ISBLANK(R12),"ok","Manuf. Air Mover 2 not entered"),IF(ISBLANK(R12),"Empty cell","ok")),IF(ISBLANK(R12),"ok","No entry should be made")))</f>
        <v/>
      </c>
      <c r="BS12" s="117" t="str">
        <f t="shared" ref="BS12:BS75" si="24">IF(COUNTA($C12:$AX12)=0,"",IF(OR(G12=1,G12=3,G12=5,G12=7,G12=9,G12=10,G12=11,G12=12),IF(ISBLANK(Q12),IF(ISBLANK(S12),"ok","Manuf. Air Mover 2 not entered"),IF(ISBLANK(S12),"Empty cell",IF(S12="***","Entry cannot be ***","ok"))),IF(ISBLANK(S12),"ok","No entry should be made")))</f>
        <v/>
      </c>
      <c r="BT12" s="117" t="str">
        <f t="shared" ref="BT12:BT75" si="25">IF(COUNTA($C12:$AX12)=0,"",IF(OR(G12=1,G12=3,G12=5,G12=7,G12=9,G12=10,G12=11,G12=12),IF(ISBLANK(N12),IF(ISBLANK(T12),"ok","Info for Indoor Unit 2 not entered"),IF(T12="***","Entry cannot be ***","ok")),IF(ISBLANK(T12),"ok","No entry should be made")))</f>
        <v/>
      </c>
      <c r="BU12" s="117" t="str">
        <f t="shared" ref="BU12:BU75" si="26">IF(COUNTA($C12:$AX12)=0,"",IF(OR(G12=1,G12=3,G12=5,G12=7,G12=9,G12=10,G12=11,G12=12),IF(ISBLANK(T12),IF(ISBLANK(U12),"ok","Manuf. Indoor Unit 3 not entered"),IF(ISBLANK(U12),"Empty cell","ok")),IF(ISBLANK(U12),"ok","No entry should be made")))</f>
        <v/>
      </c>
      <c r="BV12" s="117" t="str">
        <f t="shared" ref="BV12:BV75" si="27">IF(COUNTA($C12:$AX12)=0,"",IF(OR(G12=1,G12=3,G12=5,G12=7,G12=9,G12=10,G12=11,G12=12),IF(ISBLANK(T12),IF(ISBLANK(V12),"ok","Manuf. Indoor Unit 3 not entered"),IF(ISBLANK(V12),"Empty cell",IF(V12="***","Entry cannot be ***","ok"))),IF(ISBLANK(V12),"ok","No entry should be made")))</f>
        <v/>
      </c>
      <c r="BW12" s="117" t="str">
        <f t="shared" ref="BW12:BW75" si="28">IF(COUNTA($C12:$AX12)=0,"",IF(OR(G12=1,G12=3,G12=5,G12=7,G12=9,G12=10,G12=11,G12=12),IF(ISBLANK(T12),IF(ISBLANK(W12),"ok","Info for Indoor Unit 3 not entered"),IF(W12="***","Entry cannot be ***","ok")),IF(ISBLANK(W12),"ok","No entry should be made")))</f>
        <v/>
      </c>
      <c r="BX12" s="117" t="str">
        <f t="shared" ref="BX12:BX75" si="29">IF(COUNTA($C12:$AX12)=0,"",IF(OR(G12=1,G12=3,G12=5,G12=7,G12=9,G12=10,G12=11,G12=12),IF(ISBLANK(W12),IF(ISBLANK(X12),"ok","Manuf. Air Mover 3 not entered"),IF(ISBLANK(X12),"Empty cell","ok")),IF(ISBLANK(X12),"ok","No entry should be made")))</f>
        <v/>
      </c>
      <c r="BY12" s="117" t="str">
        <f t="shared" ref="BY12:BY75" si="30">IF(COUNTA($C12:$AX12)=0,"",IF(OR(G12=1,G12=3,G12=5,G12=7,G12=9,G12=10,G12=11,G12=12),IF(ISBLANK(W12),IF(ISBLANK(Y12),"ok","Manuf. Air Mover 3 not entered"),IF(ISBLANK(Y12),"Empty cell",IF(Y12="***","Entry cannot be ***","ok"))),IF(ISBLANK(Y12),"ok","No entry should be made")))</f>
        <v/>
      </c>
      <c r="BZ12" s="117" t="str">
        <f t="shared" ref="BZ12:BZ75" si="31">IF(COUNTA($C12:$AX12)=0,"",IF(OR(G12=1,G12=3,G12=5,G12=7,G12=9,G12=10,G12=11,G12=12),IF(ISBLANK(T12),IF(ISBLANK(Z12),"ok","Info for Indoor Unit 3 not entered"),IF(Z12="***","Entry cannot be ***","ok")),IF(ISBLANK(Z12),"ok","No entry should be made")))</f>
        <v/>
      </c>
      <c r="CA12" s="117" t="str">
        <f t="shared" ref="CA12:CA75" si="32">IF(COUNTA($C12:$AX12)=0,"",IF(OR(G12=1,G12=3,G12=5,G12=7,G12=9,G12=10,G12=11,G12=12),IF(ISBLANK(Z12),IF(ISBLANK(AA12),"ok","Manuf. Indoor Unit 4 not entered"),IF(ISBLANK(AA12),"Empty cell","ok")),IF(ISBLANK(AA12),"ok","No entry should be made")))</f>
        <v/>
      </c>
      <c r="CB12" s="117" t="str">
        <f t="shared" ref="CB12:CB75" si="33">IF(COUNTA($C12:$AX12)=0,"",IF(OR(G12=1,G12=3,G12=5,G12=7,G12=9,G12=10,G12=11,G12=12),IF(ISBLANK(Z12),IF(ISBLANK(AB12),"ok","Manuf. Indoor Unit 4 not entered"),IF(ISBLANK(AB12),"Empty cell",IF(AB12="***","Entry cannot be ***","ok"))),IF(ISBLANK(AB12),"ok","No entry should be made")))</f>
        <v/>
      </c>
      <c r="CC12" s="117" t="str">
        <f t="shared" ref="CC12:CC75" si="34">IF(COUNTA($C12:$AX12)=0,"",IF(OR(G12=1,G12=3,G12=5,G12=7,G12=9,G12=10,G12=11,G12=12),IF(ISBLANK(Z12),IF(ISBLANK(AC12),"ok","Info for Indoor Unit 4 not entered"),IF(AC12="***","Entry cannot be ***","ok")),IF(ISBLANK(AC12),"ok","No entry should be made")))</f>
        <v/>
      </c>
      <c r="CD12" s="117" t="str">
        <f t="shared" ref="CD12:CD75" si="35">IF(COUNTA($C12:$AX12)=0,"",IF(OR(G12=1,G12=3,G12=5,G12=7,G12=9,G12=10,G12=11,G12=12),IF(ISBLANK(AC12),IF(ISBLANK(AD12),"ok","Manuf. Air Mover 4 not entered"),IF(ISBLANK(AD12),"Empty cell","ok")),IF(ISBLANK(AD12),"ok","No entry should be made")))</f>
        <v/>
      </c>
      <c r="CE12" s="117" t="str">
        <f t="shared" ref="CE12:CE75" si="36">IF(COUNTA($C12:$AX12)=0,"",IF(OR(G12=1,G12=3,G12=5,G12=7,G12=9,G12=10,G12=11,G12=12),IF(ISBLANK(AC12),IF(ISBLANK(AE12),"ok","Manuf. Air Mover 4 not entered"),IF(ISBLANK(AE12),"Empty cell",IF(AE12="***","Entry cannot be ***","ok"))),IF(ISBLANK(AE12),"ok","No entry should be made")))</f>
        <v/>
      </c>
      <c r="CF12" s="117" t="str">
        <f t="shared" ref="CF12:CF75" si="37">IF(COUNTA($C12:$AX12)=0,"",IF(OR(G12=1,G12=3,G12=5,G12=7,G12=9,G12=10,G12=11,G12=12),IF(ISBLANK(Z12),IF(ISBLANK(AF12),"ok","Info for Indoor Unit 4 not entered"),IF(AF12="***","Entry cannot be ***","ok")),IF(ISBLANK(AF12),"ok","No entry should be made")))</f>
        <v/>
      </c>
      <c r="CG12" s="117" t="str">
        <f t="shared" ref="CG12:CG75" si="38">IF(COUNTA($C12:$AX12)=0,"",IF(OR(G12=1,G12=3,G12=5,G12=7,G12=9,G12=10,G12=11,G12=12),IF(ISBLANK(AF12),IF(ISBLANK(AG12),"ok","Manuf. Indoor Unit 5 not entered"),IF(ISBLANK(AG12),"Empty cell","ok")),IF(ISBLANK(AG12),"ok","No entry should be made")))</f>
        <v/>
      </c>
      <c r="CH12" s="117" t="str">
        <f t="shared" ref="CH12:CH75" si="39">IF(COUNTA($C12:$AX12)=0,"",IF(OR(G12=1,G12=3,G12=5,G12=7,G12=9,G12=10,G12=11,G12=12),IF(ISBLANK(AF12),IF(ISBLANK(AH12),"ok","Manuf. Indoor Unit 5 not entered"),IF(ISBLANK(AH12),"Empty cell",IF(AH12="***","Entry cannot be ***","ok"))),IF(ISBLANK(AH12),"ok","No entry should be made")))</f>
        <v/>
      </c>
      <c r="CI12" s="117" t="str">
        <f t="shared" ref="CI12:CI75" si="40">IF(COUNTA($C12:$AX12)=0,"",IF(OR(G12=1,G12=3,G12=5,G12=7,G12=9,G12=10,G12=11,G12=12),IF(ISBLANK(AF12),IF(ISBLANK(AI12),"ok","Info for Indoor Unit 5 not entered"),IF(AI12="***","Entry cannot be ***","ok")),IF(ISBLANK(AI12),"ok","No entry should be made")))</f>
        <v/>
      </c>
      <c r="CJ12" s="117" t="str">
        <f t="shared" ref="CJ12:CJ75" si="41">IF(COUNTA($C12:$AX12)=0,"",IF(OR(G12=1,G12=3,G12=5,G12=7,G12=9,G12=10,G12=11,G12=12),IF(ISBLANK(AI12),IF(ISBLANK(AJ12),"ok","Manuf. Air Mover 5 not entered"),IF(ISBLANK(AJ12),"Empty cell","ok")),IF(ISBLANK(AJ12),"ok","No entry should be made")))</f>
        <v/>
      </c>
      <c r="CK12" s="117" t="str">
        <f t="shared" ref="CK12:CK75" si="42">IF(COUNTA($C12:$AX12)=0,"",IF(OR(G12=1,G12=3,G12=5,G12=7,G12=9,G12=10,G12=11,G12=12),IF(ISBLANK(AI12),IF(ISBLANK(AK12),"ok","Manuf. Air Mover 5 not entered"),IF(ISBLANK(AK12),"Empty cell",IF(AK12="***","Entry cannot be ***","ok"))),IF(ISBLANK(AK12),"ok","No entry should be made")))</f>
        <v/>
      </c>
      <c r="CL12" s="117" t="str">
        <f t="shared" ref="CL12:CL75" si="43">IF(COUNTA($C12:$AX12)=0,"",IF(ISBLANK(AL12),"Empty cell",IF(AL12="yes","ok",IF(AL12="y","ok",IF(AL12="no","ok",IF(AL12="n","ok","Entry should be either 'yes', 'y', 'no' or 'n'"))))))</f>
        <v/>
      </c>
      <c r="CM12" s="117" t="str">
        <f t="shared" ref="CM12:CM75" si="44">IF(COUNTA($C12:$AX12)=0,"",IF(ISBLANK($AM12),"Empty cell",IF(OR($AM12="n",$AM12="eto",$AM12="d",$AM12="c",$AM12="e",$AM12="f"),"ok","Should be n, eto, d, c, e, or f")))</f>
        <v/>
      </c>
      <c r="CN12" s="117" t="str">
        <f t="shared" ref="CN12:CN75" si="45">IF(COUNTA($C12:$AX12)=0,"",IF(AM12="d","ok",IF(ISBLANK($AN12),"Empty cell",IF(OR(AS12="yes",AS12="y"),IF(AN12=0,"ok","Entry should be 0"),IF(OR(AS12="no",AS12="n"),IF(ISNUMBER(AN12),IF(INT(AN12)=AN12,IF(AN12&gt;0,"ok","Entry should be a positive integer"),"Entry should be a positive integer"),"Entry should be a positive integer"),IF(ISNUMBER(AN12),IF(INT(AN12)=AN12,IF(AN12&gt;=0,"ok","Need to answer AEDM question"),"Need to answer AEDM question"),"Need to answer AEDM question"))))))</f>
        <v/>
      </c>
      <c r="CO12" s="117" t="str">
        <f t="shared" si="9"/>
        <v/>
      </c>
      <c r="CP12" s="117" t="str">
        <f t="shared" si="10"/>
        <v/>
      </c>
      <c r="CQ12" s="117" t="str">
        <f t="shared" si="11"/>
        <v/>
      </c>
      <c r="CR12" s="117" t="str">
        <f t="shared" si="12"/>
        <v/>
      </c>
      <c r="CS12" s="121" t="str">
        <f t="shared" ref="CS12:CS75" si="46">IF(COUNTA($C12:$AX12)=0,"",IF(AM12="d","ok",IF(ISBLANK(AS12),"Empty cell",IF(AS12="yes","ok",IF(AS12="y","ok",IF(AS12="no","ok",IF(AS12="n","ok","Entry should be either 'yes', 'y', 'no' or 'n'")))))))</f>
        <v/>
      </c>
      <c r="CT12" s="121" t="str">
        <f t="shared" ref="CT12:CT75" si="47">IF(COUNTA($C12:$AX12)=0,"",IF(AM12="d","ok",IF(ISBLANK(AS12),IF(ISBLANK(AT12),"ok","AEDM question not answered"),IF(OR(AS12="yes",AS12="y"),IF(ISBLANK(AT12),"Empty cell","ok"),IF(OR(AS12="no",AS12="n"),IF(ISBLANK(AT12),"ok","No entry should be made in cell"),IF(ISBLANK(AT12),"ok","No entry should be made in cell"))))))</f>
        <v/>
      </c>
      <c r="CU12" s="117" t="str">
        <f t="shared" ref="CU12:CU75" si="48">IF(COUNTA($C12:$AX12)=0,"",IF($AM12="d","ok",IF(ISBLANK(AU12),"ok",IF(ISNUMBER(AU12),IF(AU12&gt;0,"ok","Entry should be greater than 0"),"Entry should be a number"))))</f>
        <v/>
      </c>
      <c r="CV12" s="117" t="str">
        <f t="shared" ref="CV12:CV75" si="49">IF(COUNTA($C12:$AX12)=0,"",IF($AM12="d","ok",IF(OR(G12=3,G12=4,G12=7,G12=8,G12=10,G12=12,G12=14),IF(ISBLANK(AV12),"ok",IF(ISNUMBER($AV12),IF($AV12&gt;0,"ok","Entry should be greater than 0"),"Entry should be a number")),IF(ISBLANK(AV12),"ok","Model is not a heat pump"))))</f>
        <v/>
      </c>
      <c r="CW12" s="117" t="str">
        <f t="shared" ref="CW12:CW75" si="50">IF(COUNTA($C12:$AX12)=0,"",IF($AM12="d","ok",IF(ISBLANK(AW12),"ok",IF(ISNUMBER(AW12),IF(AW12&gt;0,"ok","Entry should be greater than 0"),"Entry should be a number"))))</f>
        <v/>
      </c>
      <c r="CX12" s="121" t="str">
        <f t="shared" ref="CX12:CX75" si="51">IF(COUNTA($C12:$AX12)=0,"",IF($AM12="d","ok",IF(ISBLANK($AX12),"ok",IF(RIGHT(AX12,4)=".pdf",IF(LEFT(AX12,3)="DOE",IF(ISNUMBER(VALUE(MID(AX12,4,4))),"ok","Filename is not in correct format"),"Filename is not in correct format"),"Filename is not in correct format"))))</f>
        <v/>
      </c>
      <c r="CY12" s="10"/>
      <c r="CZ12" s="10"/>
      <c r="DA12" s="10"/>
      <c r="DB12" s="10"/>
      <c r="DC12" s="10"/>
      <c r="DF12" s="11" t="s">
        <v>39</v>
      </c>
      <c r="DG12" s="12">
        <v>14</v>
      </c>
      <c r="DH12" s="12"/>
      <c r="DI12" s="28" t="str">
        <f t="shared" si="13"/>
        <v/>
      </c>
      <c r="DL12" s="13" t="s">
        <v>3</v>
      </c>
    </row>
    <row r="13" spans="1:169" s="11" customFormat="1" ht="25.5" x14ac:dyDescent="0.2">
      <c r="A13" s="26">
        <v>3</v>
      </c>
      <c r="B13" s="27" t="str">
        <f t="shared" si="2"/>
        <v/>
      </c>
      <c r="C13" s="124"/>
      <c r="D13" s="40"/>
      <c r="E13" s="40"/>
      <c r="F13" s="40"/>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24"/>
      <c r="AQ13" s="16"/>
      <c r="AR13" s="24"/>
      <c r="AS13" s="16"/>
      <c r="AT13" s="16"/>
      <c r="AU13" s="16"/>
      <c r="AV13" s="16"/>
      <c r="AW13" s="16"/>
      <c r="AX13" s="119"/>
      <c r="AY13" s="131"/>
      <c r="AZ13" s="131"/>
      <c r="BA13" s="131"/>
      <c r="BB13" s="131"/>
      <c r="BC13" s="117" t="str">
        <f t="shared" si="3"/>
        <v/>
      </c>
      <c r="BD13" s="117" t="str">
        <f t="shared" si="4"/>
        <v/>
      </c>
      <c r="BE13" s="117" t="str">
        <f t="shared" si="5"/>
        <v/>
      </c>
      <c r="BF13" s="117" t="str">
        <f t="shared" si="6"/>
        <v/>
      </c>
      <c r="BG13" s="117" t="str">
        <f t="shared" si="7"/>
        <v/>
      </c>
      <c r="BH13" s="117" t="str">
        <f t="shared" si="14"/>
        <v/>
      </c>
      <c r="BI13" s="117" t="str">
        <f t="shared" si="15"/>
        <v/>
      </c>
      <c r="BJ13" s="117" t="str">
        <f t="shared" si="16"/>
        <v/>
      </c>
      <c r="BK13" s="117" t="str">
        <f t="shared" si="17"/>
        <v/>
      </c>
      <c r="BL13" s="117" t="str">
        <f t="shared" si="18"/>
        <v/>
      </c>
      <c r="BM13" s="117" t="str">
        <f t="shared" si="19"/>
        <v/>
      </c>
      <c r="BN13" s="117" t="str">
        <f t="shared" si="8"/>
        <v/>
      </c>
      <c r="BO13" s="117" t="str">
        <f t="shared" si="20"/>
        <v/>
      </c>
      <c r="BP13" s="117" t="str">
        <f t="shared" si="21"/>
        <v/>
      </c>
      <c r="BQ13" s="117" t="str">
        <f t="shared" si="22"/>
        <v/>
      </c>
      <c r="BR13" s="117" t="str">
        <f t="shared" si="23"/>
        <v/>
      </c>
      <c r="BS13" s="117" t="str">
        <f t="shared" si="24"/>
        <v/>
      </c>
      <c r="BT13" s="117" t="str">
        <f t="shared" si="25"/>
        <v/>
      </c>
      <c r="BU13" s="117" t="str">
        <f t="shared" si="26"/>
        <v/>
      </c>
      <c r="BV13" s="117" t="str">
        <f t="shared" si="27"/>
        <v/>
      </c>
      <c r="BW13" s="117" t="str">
        <f t="shared" si="28"/>
        <v/>
      </c>
      <c r="BX13" s="117" t="str">
        <f t="shared" si="29"/>
        <v/>
      </c>
      <c r="BY13" s="117" t="str">
        <f t="shared" si="30"/>
        <v/>
      </c>
      <c r="BZ13" s="117" t="str">
        <f t="shared" si="31"/>
        <v/>
      </c>
      <c r="CA13" s="117" t="str">
        <f t="shared" si="32"/>
        <v/>
      </c>
      <c r="CB13" s="117" t="str">
        <f t="shared" si="33"/>
        <v/>
      </c>
      <c r="CC13" s="117" t="str">
        <f t="shared" si="34"/>
        <v/>
      </c>
      <c r="CD13" s="117" t="str">
        <f t="shared" si="35"/>
        <v/>
      </c>
      <c r="CE13" s="117" t="str">
        <f t="shared" si="36"/>
        <v/>
      </c>
      <c r="CF13" s="117" t="str">
        <f t="shared" si="37"/>
        <v/>
      </c>
      <c r="CG13" s="117" t="str">
        <f t="shared" si="38"/>
        <v/>
      </c>
      <c r="CH13" s="117" t="str">
        <f t="shared" si="39"/>
        <v/>
      </c>
      <c r="CI13" s="117" t="str">
        <f t="shared" si="40"/>
        <v/>
      </c>
      <c r="CJ13" s="117" t="str">
        <f t="shared" si="41"/>
        <v/>
      </c>
      <c r="CK13" s="117" t="str">
        <f t="shared" si="42"/>
        <v/>
      </c>
      <c r="CL13" s="117" t="str">
        <f t="shared" si="43"/>
        <v/>
      </c>
      <c r="CM13" s="117" t="str">
        <f t="shared" si="44"/>
        <v/>
      </c>
      <c r="CN13" s="117" t="str">
        <f t="shared" si="45"/>
        <v/>
      </c>
      <c r="CO13" s="117" t="str">
        <f t="shared" si="9"/>
        <v/>
      </c>
      <c r="CP13" s="117" t="str">
        <f t="shared" si="10"/>
        <v/>
      </c>
      <c r="CQ13" s="117" t="str">
        <f t="shared" si="11"/>
        <v/>
      </c>
      <c r="CR13" s="117" t="str">
        <f t="shared" si="12"/>
        <v/>
      </c>
      <c r="CS13" s="121" t="str">
        <f t="shared" si="46"/>
        <v/>
      </c>
      <c r="CT13" s="121" t="str">
        <f t="shared" si="47"/>
        <v/>
      </c>
      <c r="CU13" s="117" t="str">
        <f t="shared" si="48"/>
        <v/>
      </c>
      <c r="CV13" s="117" t="str">
        <f t="shared" si="49"/>
        <v/>
      </c>
      <c r="CW13" s="117" t="str">
        <f t="shared" si="50"/>
        <v/>
      </c>
      <c r="CX13" s="121" t="str">
        <f t="shared" si="51"/>
        <v/>
      </c>
      <c r="CY13" s="10"/>
      <c r="CZ13" s="10"/>
      <c r="DA13" s="10"/>
      <c r="DB13" s="10"/>
      <c r="DC13" s="10"/>
      <c r="DG13" s="12"/>
      <c r="DH13" s="12"/>
      <c r="DI13" s="28" t="str">
        <f t="shared" si="13"/>
        <v/>
      </c>
      <c r="DL13" s="13" t="s">
        <v>3</v>
      </c>
    </row>
    <row r="14" spans="1:169" s="11" customFormat="1" ht="25.5" customHeight="1" x14ac:dyDescent="0.2">
      <c r="A14" s="26">
        <v>4</v>
      </c>
      <c r="B14" s="27" t="str">
        <f t="shared" si="2"/>
        <v/>
      </c>
      <c r="C14" s="124"/>
      <c r="D14" s="40"/>
      <c r="E14" s="40"/>
      <c r="F14" s="40"/>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24"/>
      <c r="AQ14" s="16"/>
      <c r="AR14" s="24"/>
      <c r="AS14" s="16"/>
      <c r="AT14" s="16"/>
      <c r="AU14" s="16"/>
      <c r="AV14" s="16"/>
      <c r="AW14" s="16"/>
      <c r="AX14" s="119"/>
      <c r="AY14" s="131"/>
      <c r="AZ14" s="131"/>
      <c r="BA14" s="131"/>
      <c r="BB14" s="131"/>
      <c r="BC14" s="117" t="str">
        <f t="shared" si="3"/>
        <v/>
      </c>
      <c r="BD14" s="117" t="str">
        <f t="shared" si="4"/>
        <v/>
      </c>
      <c r="BE14" s="117" t="str">
        <f t="shared" si="5"/>
        <v/>
      </c>
      <c r="BF14" s="117" t="str">
        <f t="shared" si="6"/>
        <v/>
      </c>
      <c r="BG14" s="117" t="str">
        <f t="shared" si="7"/>
        <v/>
      </c>
      <c r="BH14" s="117" t="str">
        <f t="shared" si="14"/>
        <v/>
      </c>
      <c r="BI14" s="117" t="str">
        <f t="shared" si="15"/>
        <v/>
      </c>
      <c r="BJ14" s="117" t="str">
        <f t="shared" si="16"/>
        <v/>
      </c>
      <c r="BK14" s="117" t="str">
        <f t="shared" si="17"/>
        <v/>
      </c>
      <c r="BL14" s="117" t="str">
        <f t="shared" si="18"/>
        <v/>
      </c>
      <c r="BM14" s="117" t="str">
        <f t="shared" si="19"/>
        <v/>
      </c>
      <c r="BN14" s="117" t="str">
        <f t="shared" si="8"/>
        <v/>
      </c>
      <c r="BO14" s="117" t="str">
        <f t="shared" si="20"/>
        <v/>
      </c>
      <c r="BP14" s="117" t="str">
        <f t="shared" si="21"/>
        <v/>
      </c>
      <c r="BQ14" s="117" t="str">
        <f t="shared" si="22"/>
        <v/>
      </c>
      <c r="BR14" s="117" t="str">
        <f t="shared" si="23"/>
        <v/>
      </c>
      <c r="BS14" s="117" t="str">
        <f t="shared" si="24"/>
        <v/>
      </c>
      <c r="BT14" s="117" t="str">
        <f t="shared" si="25"/>
        <v/>
      </c>
      <c r="BU14" s="117" t="str">
        <f t="shared" si="26"/>
        <v/>
      </c>
      <c r="BV14" s="117" t="str">
        <f t="shared" si="27"/>
        <v/>
      </c>
      <c r="BW14" s="117" t="str">
        <f t="shared" si="28"/>
        <v/>
      </c>
      <c r="BX14" s="117" t="str">
        <f t="shared" si="29"/>
        <v/>
      </c>
      <c r="BY14" s="117" t="str">
        <f t="shared" si="30"/>
        <v/>
      </c>
      <c r="BZ14" s="117" t="str">
        <f t="shared" si="31"/>
        <v/>
      </c>
      <c r="CA14" s="117" t="str">
        <f t="shared" si="32"/>
        <v/>
      </c>
      <c r="CB14" s="117" t="str">
        <f t="shared" si="33"/>
        <v/>
      </c>
      <c r="CC14" s="117" t="str">
        <f t="shared" si="34"/>
        <v/>
      </c>
      <c r="CD14" s="117" t="str">
        <f t="shared" si="35"/>
        <v/>
      </c>
      <c r="CE14" s="117" t="str">
        <f t="shared" si="36"/>
        <v/>
      </c>
      <c r="CF14" s="117" t="str">
        <f t="shared" si="37"/>
        <v/>
      </c>
      <c r="CG14" s="117" t="str">
        <f t="shared" si="38"/>
        <v/>
      </c>
      <c r="CH14" s="117" t="str">
        <f t="shared" si="39"/>
        <v/>
      </c>
      <c r="CI14" s="117" t="str">
        <f t="shared" si="40"/>
        <v/>
      </c>
      <c r="CJ14" s="117" t="str">
        <f t="shared" si="41"/>
        <v/>
      </c>
      <c r="CK14" s="117" t="str">
        <f t="shared" si="42"/>
        <v/>
      </c>
      <c r="CL14" s="117" t="str">
        <f t="shared" si="43"/>
        <v/>
      </c>
      <c r="CM14" s="117" t="str">
        <f t="shared" si="44"/>
        <v/>
      </c>
      <c r="CN14" s="117" t="str">
        <f t="shared" si="45"/>
        <v/>
      </c>
      <c r="CO14" s="117" t="str">
        <f t="shared" si="9"/>
        <v/>
      </c>
      <c r="CP14" s="117" t="str">
        <f t="shared" si="10"/>
        <v/>
      </c>
      <c r="CQ14" s="117" t="str">
        <f t="shared" si="11"/>
        <v/>
      </c>
      <c r="CR14" s="117" t="str">
        <f t="shared" si="12"/>
        <v/>
      </c>
      <c r="CS14" s="121" t="str">
        <f t="shared" si="46"/>
        <v/>
      </c>
      <c r="CT14" s="121" t="str">
        <f t="shared" si="47"/>
        <v/>
      </c>
      <c r="CU14" s="117" t="str">
        <f t="shared" si="48"/>
        <v/>
      </c>
      <c r="CV14" s="117" t="str">
        <f t="shared" si="49"/>
        <v/>
      </c>
      <c r="CW14" s="117" t="str">
        <f t="shared" si="50"/>
        <v/>
      </c>
      <c r="CX14" s="121" t="str">
        <f t="shared" si="51"/>
        <v/>
      </c>
      <c r="CY14" s="10"/>
      <c r="CZ14" s="10"/>
      <c r="DA14" s="10"/>
      <c r="DB14" s="10"/>
      <c r="DC14" s="10"/>
      <c r="DF14" s="13"/>
      <c r="DG14" s="10"/>
      <c r="DH14" s="12"/>
      <c r="DI14" s="28" t="str">
        <f t="shared" si="13"/>
        <v/>
      </c>
      <c r="DL14" s="13" t="s">
        <v>3</v>
      </c>
    </row>
    <row r="15" spans="1:169" s="11" customFormat="1" ht="25.5" x14ac:dyDescent="0.2">
      <c r="A15" s="26">
        <v>5</v>
      </c>
      <c r="B15" s="27" t="str">
        <f t="shared" si="2"/>
        <v/>
      </c>
      <c r="C15" s="124"/>
      <c r="D15" s="40"/>
      <c r="E15" s="40"/>
      <c r="F15" s="40"/>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24"/>
      <c r="AQ15" s="16"/>
      <c r="AR15" s="24"/>
      <c r="AS15" s="16"/>
      <c r="AT15" s="16"/>
      <c r="AU15" s="16"/>
      <c r="AV15" s="16"/>
      <c r="AW15" s="16"/>
      <c r="AX15" s="119"/>
      <c r="AY15" s="131"/>
      <c r="AZ15" s="131"/>
      <c r="BA15" s="131"/>
      <c r="BB15" s="131"/>
      <c r="BC15" s="117" t="str">
        <f t="shared" si="3"/>
        <v/>
      </c>
      <c r="BD15" s="117" t="str">
        <f t="shared" si="4"/>
        <v/>
      </c>
      <c r="BE15" s="117" t="str">
        <f t="shared" si="5"/>
        <v/>
      </c>
      <c r="BF15" s="117" t="str">
        <f t="shared" si="6"/>
        <v/>
      </c>
      <c r="BG15" s="117" t="str">
        <f t="shared" si="7"/>
        <v/>
      </c>
      <c r="BH15" s="117" t="str">
        <f t="shared" si="14"/>
        <v/>
      </c>
      <c r="BI15" s="117" t="str">
        <f t="shared" si="15"/>
        <v/>
      </c>
      <c r="BJ15" s="117" t="str">
        <f t="shared" si="16"/>
        <v/>
      </c>
      <c r="BK15" s="117" t="str">
        <f t="shared" si="17"/>
        <v/>
      </c>
      <c r="BL15" s="117" t="str">
        <f t="shared" si="18"/>
        <v/>
      </c>
      <c r="BM15" s="117" t="str">
        <f t="shared" si="19"/>
        <v/>
      </c>
      <c r="BN15" s="117" t="str">
        <f t="shared" si="8"/>
        <v/>
      </c>
      <c r="BO15" s="117" t="str">
        <f t="shared" si="20"/>
        <v/>
      </c>
      <c r="BP15" s="117" t="str">
        <f t="shared" si="21"/>
        <v/>
      </c>
      <c r="BQ15" s="117" t="str">
        <f t="shared" si="22"/>
        <v/>
      </c>
      <c r="BR15" s="117" t="str">
        <f t="shared" si="23"/>
        <v/>
      </c>
      <c r="BS15" s="117" t="str">
        <f t="shared" si="24"/>
        <v/>
      </c>
      <c r="BT15" s="117" t="str">
        <f t="shared" si="25"/>
        <v/>
      </c>
      <c r="BU15" s="117" t="str">
        <f t="shared" si="26"/>
        <v/>
      </c>
      <c r="BV15" s="117" t="str">
        <f t="shared" si="27"/>
        <v/>
      </c>
      <c r="BW15" s="117" t="str">
        <f t="shared" si="28"/>
        <v/>
      </c>
      <c r="BX15" s="117" t="str">
        <f t="shared" si="29"/>
        <v/>
      </c>
      <c r="BY15" s="117" t="str">
        <f t="shared" si="30"/>
        <v/>
      </c>
      <c r="BZ15" s="117" t="str">
        <f t="shared" si="31"/>
        <v/>
      </c>
      <c r="CA15" s="117" t="str">
        <f t="shared" si="32"/>
        <v/>
      </c>
      <c r="CB15" s="117" t="str">
        <f t="shared" si="33"/>
        <v/>
      </c>
      <c r="CC15" s="117" t="str">
        <f t="shared" si="34"/>
        <v/>
      </c>
      <c r="CD15" s="117" t="str">
        <f t="shared" si="35"/>
        <v/>
      </c>
      <c r="CE15" s="117" t="str">
        <f t="shared" si="36"/>
        <v/>
      </c>
      <c r="CF15" s="117" t="str">
        <f t="shared" si="37"/>
        <v/>
      </c>
      <c r="CG15" s="117" t="str">
        <f t="shared" si="38"/>
        <v/>
      </c>
      <c r="CH15" s="117" t="str">
        <f t="shared" si="39"/>
        <v/>
      </c>
      <c r="CI15" s="117" t="str">
        <f t="shared" si="40"/>
        <v/>
      </c>
      <c r="CJ15" s="117" t="str">
        <f t="shared" si="41"/>
        <v/>
      </c>
      <c r="CK15" s="117" t="str">
        <f t="shared" si="42"/>
        <v/>
      </c>
      <c r="CL15" s="117" t="str">
        <f t="shared" si="43"/>
        <v/>
      </c>
      <c r="CM15" s="117" t="str">
        <f t="shared" si="44"/>
        <v/>
      </c>
      <c r="CN15" s="117" t="str">
        <f t="shared" si="45"/>
        <v/>
      </c>
      <c r="CO15" s="117" t="str">
        <f t="shared" si="9"/>
        <v/>
      </c>
      <c r="CP15" s="117" t="str">
        <f t="shared" si="10"/>
        <v/>
      </c>
      <c r="CQ15" s="117" t="str">
        <f t="shared" si="11"/>
        <v/>
      </c>
      <c r="CR15" s="117" t="str">
        <f t="shared" si="12"/>
        <v/>
      </c>
      <c r="CS15" s="121" t="str">
        <f t="shared" si="46"/>
        <v/>
      </c>
      <c r="CT15" s="121" t="str">
        <f t="shared" si="47"/>
        <v/>
      </c>
      <c r="CU15" s="117" t="str">
        <f t="shared" si="48"/>
        <v/>
      </c>
      <c r="CV15" s="117" t="str">
        <f t="shared" si="49"/>
        <v/>
      </c>
      <c r="CW15" s="117" t="str">
        <f t="shared" si="50"/>
        <v/>
      </c>
      <c r="CX15" s="121" t="str">
        <f t="shared" si="51"/>
        <v/>
      </c>
      <c r="CY15" s="10"/>
      <c r="CZ15" s="10"/>
      <c r="DA15" s="10"/>
      <c r="DB15" s="10"/>
      <c r="DC15" s="10"/>
      <c r="DF15" s="36"/>
      <c r="DG15" s="20"/>
      <c r="DH15" s="12"/>
      <c r="DI15" s="28" t="str">
        <f t="shared" si="13"/>
        <v/>
      </c>
      <c r="DL15" s="13" t="s">
        <v>3</v>
      </c>
    </row>
    <row r="16" spans="1:169" s="11" customFormat="1" ht="25.5" x14ac:dyDescent="0.2">
      <c r="A16" s="26">
        <v>6</v>
      </c>
      <c r="B16" s="27" t="str">
        <f t="shared" si="2"/>
        <v/>
      </c>
      <c r="C16" s="124"/>
      <c r="D16" s="40"/>
      <c r="E16" s="40"/>
      <c r="F16" s="40"/>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24"/>
      <c r="AQ16" s="16"/>
      <c r="AR16" s="24"/>
      <c r="AS16" s="16"/>
      <c r="AT16" s="16"/>
      <c r="AU16" s="16"/>
      <c r="AV16" s="16"/>
      <c r="AW16" s="16"/>
      <c r="AX16" s="119"/>
      <c r="AY16" s="131"/>
      <c r="AZ16" s="131"/>
      <c r="BA16" s="131"/>
      <c r="BB16" s="131"/>
      <c r="BC16" s="117" t="str">
        <f t="shared" si="3"/>
        <v/>
      </c>
      <c r="BD16" s="117" t="str">
        <f t="shared" si="4"/>
        <v/>
      </c>
      <c r="BE16" s="117" t="str">
        <f t="shared" si="5"/>
        <v/>
      </c>
      <c r="BF16" s="117" t="str">
        <f t="shared" si="6"/>
        <v/>
      </c>
      <c r="BG16" s="117" t="str">
        <f t="shared" si="7"/>
        <v/>
      </c>
      <c r="BH16" s="117" t="str">
        <f t="shared" si="14"/>
        <v/>
      </c>
      <c r="BI16" s="117" t="str">
        <f t="shared" si="15"/>
        <v/>
      </c>
      <c r="BJ16" s="117" t="str">
        <f t="shared" si="16"/>
        <v/>
      </c>
      <c r="BK16" s="117" t="str">
        <f t="shared" si="17"/>
        <v/>
      </c>
      <c r="BL16" s="117" t="str">
        <f t="shared" si="18"/>
        <v/>
      </c>
      <c r="BM16" s="117" t="str">
        <f t="shared" si="19"/>
        <v/>
      </c>
      <c r="BN16" s="117" t="str">
        <f t="shared" si="8"/>
        <v/>
      </c>
      <c r="BO16" s="117" t="str">
        <f t="shared" si="20"/>
        <v/>
      </c>
      <c r="BP16" s="117" t="str">
        <f t="shared" si="21"/>
        <v/>
      </c>
      <c r="BQ16" s="117" t="str">
        <f t="shared" si="22"/>
        <v/>
      </c>
      <c r="BR16" s="117" t="str">
        <f t="shared" si="23"/>
        <v/>
      </c>
      <c r="BS16" s="117" t="str">
        <f t="shared" si="24"/>
        <v/>
      </c>
      <c r="BT16" s="117" t="str">
        <f t="shared" si="25"/>
        <v/>
      </c>
      <c r="BU16" s="117" t="str">
        <f t="shared" si="26"/>
        <v/>
      </c>
      <c r="BV16" s="117" t="str">
        <f t="shared" si="27"/>
        <v/>
      </c>
      <c r="BW16" s="117" t="str">
        <f t="shared" si="28"/>
        <v/>
      </c>
      <c r="BX16" s="117" t="str">
        <f t="shared" si="29"/>
        <v/>
      </c>
      <c r="BY16" s="117" t="str">
        <f t="shared" si="30"/>
        <v/>
      </c>
      <c r="BZ16" s="117" t="str">
        <f t="shared" si="31"/>
        <v/>
      </c>
      <c r="CA16" s="117" t="str">
        <f t="shared" si="32"/>
        <v/>
      </c>
      <c r="CB16" s="117" t="str">
        <f t="shared" si="33"/>
        <v/>
      </c>
      <c r="CC16" s="117" t="str">
        <f t="shared" si="34"/>
        <v/>
      </c>
      <c r="CD16" s="117" t="str">
        <f t="shared" si="35"/>
        <v/>
      </c>
      <c r="CE16" s="117" t="str">
        <f t="shared" si="36"/>
        <v/>
      </c>
      <c r="CF16" s="117" t="str">
        <f t="shared" si="37"/>
        <v/>
      </c>
      <c r="CG16" s="117" t="str">
        <f t="shared" si="38"/>
        <v/>
      </c>
      <c r="CH16" s="117" t="str">
        <f t="shared" si="39"/>
        <v/>
      </c>
      <c r="CI16" s="117" t="str">
        <f t="shared" si="40"/>
        <v/>
      </c>
      <c r="CJ16" s="117" t="str">
        <f t="shared" si="41"/>
        <v/>
      </c>
      <c r="CK16" s="117" t="str">
        <f t="shared" si="42"/>
        <v/>
      </c>
      <c r="CL16" s="117" t="str">
        <f t="shared" si="43"/>
        <v/>
      </c>
      <c r="CM16" s="117" t="str">
        <f t="shared" si="44"/>
        <v/>
      </c>
      <c r="CN16" s="117" t="str">
        <f t="shared" si="45"/>
        <v/>
      </c>
      <c r="CO16" s="117" t="str">
        <f t="shared" si="9"/>
        <v/>
      </c>
      <c r="CP16" s="117" t="str">
        <f t="shared" si="10"/>
        <v/>
      </c>
      <c r="CQ16" s="117" t="str">
        <f t="shared" si="11"/>
        <v/>
      </c>
      <c r="CR16" s="117" t="str">
        <f t="shared" si="12"/>
        <v/>
      </c>
      <c r="CS16" s="121" t="str">
        <f t="shared" si="46"/>
        <v/>
      </c>
      <c r="CT16" s="121" t="str">
        <f t="shared" si="47"/>
        <v/>
      </c>
      <c r="CU16" s="117" t="str">
        <f t="shared" si="48"/>
        <v/>
      </c>
      <c r="CV16" s="117" t="str">
        <f t="shared" si="49"/>
        <v/>
      </c>
      <c r="CW16" s="117" t="str">
        <f t="shared" si="50"/>
        <v/>
      </c>
      <c r="CX16" s="121" t="str">
        <f t="shared" si="51"/>
        <v/>
      </c>
      <c r="CY16" s="10"/>
      <c r="CZ16" s="10"/>
      <c r="DA16" s="10"/>
      <c r="DB16" s="10"/>
      <c r="DC16" s="10"/>
      <c r="DF16" s="12"/>
      <c r="DG16" s="12"/>
      <c r="DH16" s="12"/>
      <c r="DI16" s="28" t="str">
        <f t="shared" si="13"/>
        <v/>
      </c>
      <c r="DL16" s="13" t="s">
        <v>3</v>
      </c>
    </row>
    <row r="17" spans="1:116" s="11" customFormat="1" ht="25.5" x14ac:dyDescent="0.2">
      <c r="A17" s="26">
        <v>7</v>
      </c>
      <c r="B17" s="27" t="str">
        <f t="shared" si="2"/>
        <v/>
      </c>
      <c r="C17" s="124"/>
      <c r="D17" s="40"/>
      <c r="E17" s="40"/>
      <c r="F17" s="40"/>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24"/>
      <c r="AQ17" s="16"/>
      <c r="AR17" s="24"/>
      <c r="AS17" s="16"/>
      <c r="AT17" s="16"/>
      <c r="AU17" s="16"/>
      <c r="AV17" s="16"/>
      <c r="AW17" s="16"/>
      <c r="AX17" s="119"/>
      <c r="AY17" s="131"/>
      <c r="AZ17" s="131"/>
      <c r="BA17" s="131"/>
      <c r="BB17" s="131"/>
      <c r="BC17" s="117" t="str">
        <f t="shared" si="3"/>
        <v/>
      </c>
      <c r="BD17" s="117" t="str">
        <f t="shared" si="4"/>
        <v/>
      </c>
      <c r="BE17" s="117" t="str">
        <f t="shared" si="5"/>
        <v/>
      </c>
      <c r="BF17" s="117" t="str">
        <f t="shared" si="6"/>
        <v/>
      </c>
      <c r="BG17" s="117" t="str">
        <f t="shared" si="7"/>
        <v/>
      </c>
      <c r="BH17" s="117" t="str">
        <f t="shared" si="14"/>
        <v/>
      </c>
      <c r="BI17" s="117" t="str">
        <f t="shared" si="15"/>
        <v/>
      </c>
      <c r="BJ17" s="117" t="str">
        <f t="shared" si="16"/>
        <v/>
      </c>
      <c r="BK17" s="117" t="str">
        <f t="shared" si="17"/>
        <v/>
      </c>
      <c r="BL17" s="117" t="str">
        <f t="shared" si="18"/>
        <v/>
      </c>
      <c r="BM17" s="117" t="str">
        <f t="shared" si="19"/>
        <v/>
      </c>
      <c r="BN17" s="117" t="str">
        <f t="shared" si="8"/>
        <v/>
      </c>
      <c r="BO17" s="117" t="str">
        <f t="shared" si="20"/>
        <v/>
      </c>
      <c r="BP17" s="117" t="str">
        <f t="shared" si="21"/>
        <v/>
      </c>
      <c r="BQ17" s="117" t="str">
        <f t="shared" si="22"/>
        <v/>
      </c>
      <c r="BR17" s="117" t="str">
        <f t="shared" si="23"/>
        <v/>
      </c>
      <c r="BS17" s="117" t="str">
        <f t="shared" si="24"/>
        <v/>
      </c>
      <c r="BT17" s="117" t="str">
        <f t="shared" si="25"/>
        <v/>
      </c>
      <c r="BU17" s="117" t="str">
        <f t="shared" si="26"/>
        <v/>
      </c>
      <c r="BV17" s="117" t="str">
        <f t="shared" si="27"/>
        <v/>
      </c>
      <c r="BW17" s="117" t="str">
        <f t="shared" si="28"/>
        <v/>
      </c>
      <c r="BX17" s="117" t="str">
        <f t="shared" si="29"/>
        <v/>
      </c>
      <c r="BY17" s="117" t="str">
        <f t="shared" si="30"/>
        <v/>
      </c>
      <c r="BZ17" s="117" t="str">
        <f t="shared" si="31"/>
        <v/>
      </c>
      <c r="CA17" s="117" t="str">
        <f t="shared" si="32"/>
        <v/>
      </c>
      <c r="CB17" s="117" t="str">
        <f t="shared" si="33"/>
        <v/>
      </c>
      <c r="CC17" s="117" t="str">
        <f t="shared" si="34"/>
        <v/>
      </c>
      <c r="CD17" s="117" t="str">
        <f t="shared" si="35"/>
        <v/>
      </c>
      <c r="CE17" s="117" t="str">
        <f t="shared" si="36"/>
        <v/>
      </c>
      <c r="CF17" s="117" t="str">
        <f t="shared" si="37"/>
        <v/>
      </c>
      <c r="CG17" s="117" t="str">
        <f t="shared" si="38"/>
        <v/>
      </c>
      <c r="CH17" s="117" t="str">
        <f t="shared" si="39"/>
        <v/>
      </c>
      <c r="CI17" s="117" t="str">
        <f t="shared" si="40"/>
        <v/>
      </c>
      <c r="CJ17" s="117" t="str">
        <f t="shared" si="41"/>
        <v/>
      </c>
      <c r="CK17" s="117" t="str">
        <f t="shared" si="42"/>
        <v/>
      </c>
      <c r="CL17" s="117" t="str">
        <f t="shared" si="43"/>
        <v/>
      </c>
      <c r="CM17" s="117" t="str">
        <f t="shared" si="44"/>
        <v/>
      </c>
      <c r="CN17" s="117" t="str">
        <f t="shared" si="45"/>
        <v/>
      </c>
      <c r="CO17" s="117" t="str">
        <f t="shared" si="9"/>
        <v/>
      </c>
      <c r="CP17" s="117" t="str">
        <f t="shared" si="10"/>
        <v/>
      </c>
      <c r="CQ17" s="117" t="str">
        <f t="shared" si="11"/>
        <v/>
      </c>
      <c r="CR17" s="117" t="str">
        <f t="shared" si="12"/>
        <v/>
      </c>
      <c r="CS17" s="121" t="str">
        <f t="shared" si="46"/>
        <v/>
      </c>
      <c r="CT17" s="121" t="str">
        <f t="shared" si="47"/>
        <v/>
      </c>
      <c r="CU17" s="117" t="str">
        <f t="shared" si="48"/>
        <v/>
      </c>
      <c r="CV17" s="117" t="str">
        <f t="shared" si="49"/>
        <v/>
      </c>
      <c r="CW17" s="117" t="str">
        <f t="shared" si="50"/>
        <v/>
      </c>
      <c r="CX17" s="121" t="str">
        <f t="shared" si="51"/>
        <v/>
      </c>
      <c r="CY17" s="10"/>
      <c r="CZ17" s="10"/>
      <c r="DA17" s="10"/>
      <c r="DB17" s="10"/>
      <c r="DC17" s="10"/>
      <c r="DF17" s="12"/>
      <c r="DG17" s="12"/>
      <c r="DH17" s="12"/>
      <c r="DI17" s="28" t="str">
        <f t="shared" si="13"/>
        <v/>
      </c>
      <c r="DL17" s="13" t="s">
        <v>3</v>
      </c>
    </row>
    <row r="18" spans="1:116" s="11" customFormat="1" ht="25.5" x14ac:dyDescent="0.2">
      <c r="A18" s="26">
        <v>8</v>
      </c>
      <c r="B18" s="27" t="str">
        <f t="shared" si="2"/>
        <v/>
      </c>
      <c r="C18" s="124"/>
      <c r="D18" s="40"/>
      <c r="E18" s="40"/>
      <c r="F18" s="40"/>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24"/>
      <c r="AQ18" s="16"/>
      <c r="AR18" s="24"/>
      <c r="AS18" s="16"/>
      <c r="AT18" s="16"/>
      <c r="AU18" s="16"/>
      <c r="AV18" s="16"/>
      <c r="AW18" s="16"/>
      <c r="AX18" s="119"/>
      <c r="AY18" s="131"/>
      <c r="AZ18" s="131"/>
      <c r="BA18" s="131"/>
      <c r="BB18" s="131"/>
      <c r="BC18" s="117" t="str">
        <f t="shared" si="3"/>
        <v/>
      </c>
      <c r="BD18" s="117" t="str">
        <f t="shared" si="4"/>
        <v/>
      </c>
      <c r="BE18" s="117" t="str">
        <f t="shared" si="5"/>
        <v/>
      </c>
      <c r="BF18" s="117" t="str">
        <f t="shared" si="6"/>
        <v/>
      </c>
      <c r="BG18" s="117" t="str">
        <f t="shared" si="7"/>
        <v/>
      </c>
      <c r="BH18" s="117" t="str">
        <f t="shared" si="14"/>
        <v/>
      </c>
      <c r="BI18" s="117" t="str">
        <f t="shared" si="15"/>
        <v/>
      </c>
      <c r="BJ18" s="117" t="str">
        <f t="shared" si="16"/>
        <v/>
      </c>
      <c r="BK18" s="117" t="str">
        <f t="shared" si="17"/>
        <v/>
      </c>
      <c r="BL18" s="117" t="str">
        <f t="shared" si="18"/>
        <v/>
      </c>
      <c r="BM18" s="117" t="str">
        <f t="shared" si="19"/>
        <v/>
      </c>
      <c r="BN18" s="117" t="str">
        <f t="shared" si="8"/>
        <v/>
      </c>
      <c r="BO18" s="117" t="str">
        <f t="shared" si="20"/>
        <v/>
      </c>
      <c r="BP18" s="117" t="str">
        <f t="shared" si="21"/>
        <v/>
      </c>
      <c r="BQ18" s="117" t="str">
        <f t="shared" si="22"/>
        <v/>
      </c>
      <c r="BR18" s="117" t="str">
        <f t="shared" si="23"/>
        <v/>
      </c>
      <c r="BS18" s="117" t="str">
        <f t="shared" si="24"/>
        <v/>
      </c>
      <c r="BT18" s="117" t="str">
        <f t="shared" si="25"/>
        <v/>
      </c>
      <c r="BU18" s="117" t="str">
        <f t="shared" si="26"/>
        <v/>
      </c>
      <c r="BV18" s="117" t="str">
        <f t="shared" si="27"/>
        <v/>
      </c>
      <c r="BW18" s="117" t="str">
        <f t="shared" si="28"/>
        <v/>
      </c>
      <c r="BX18" s="117" t="str">
        <f t="shared" si="29"/>
        <v/>
      </c>
      <c r="BY18" s="117" t="str">
        <f t="shared" si="30"/>
        <v/>
      </c>
      <c r="BZ18" s="117" t="str">
        <f t="shared" si="31"/>
        <v/>
      </c>
      <c r="CA18" s="117" t="str">
        <f t="shared" si="32"/>
        <v/>
      </c>
      <c r="CB18" s="117" t="str">
        <f t="shared" si="33"/>
        <v/>
      </c>
      <c r="CC18" s="117" t="str">
        <f t="shared" si="34"/>
        <v/>
      </c>
      <c r="CD18" s="117" t="str">
        <f t="shared" si="35"/>
        <v/>
      </c>
      <c r="CE18" s="117" t="str">
        <f t="shared" si="36"/>
        <v/>
      </c>
      <c r="CF18" s="117" t="str">
        <f t="shared" si="37"/>
        <v/>
      </c>
      <c r="CG18" s="117" t="str">
        <f t="shared" si="38"/>
        <v/>
      </c>
      <c r="CH18" s="117" t="str">
        <f t="shared" si="39"/>
        <v/>
      </c>
      <c r="CI18" s="117" t="str">
        <f t="shared" si="40"/>
        <v/>
      </c>
      <c r="CJ18" s="117" t="str">
        <f t="shared" si="41"/>
        <v/>
      </c>
      <c r="CK18" s="117" t="str">
        <f t="shared" si="42"/>
        <v/>
      </c>
      <c r="CL18" s="117" t="str">
        <f t="shared" si="43"/>
        <v/>
      </c>
      <c r="CM18" s="117" t="str">
        <f t="shared" si="44"/>
        <v/>
      </c>
      <c r="CN18" s="117" t="str">
        <f t="shared" si="45"/>
        <v/>
      </c>
      <c r="CO18" s="117" t="str">
        <f t="shared" si="9"/>
        <v/>
      </c>
      <c r="CP18" s="117" t="str">
        <f t="shared" si="10"/>
        <v/>
      </c>
      <c r="CQ18" s="117" t="str">
        <f t="shared" si="11"/>
        <v/>
      </c>
      <c r="CR18" s="117" t="str">
        <f t="shared" si="12"/>
        <v/>
      </c>
      <c r="CS18" s="121" t="str">
        <f t="shared" si="46"/>
        <v/>
      </c>
      <c r="CT18" s="121" t="str">
        <f t="shared" si="47"/>
        <v/>
      </c>
      <c r="CU18" s="117" t="str">
        <f t="shared" si="48"/>
        <v/>
      </c>
      <c r="CV18" s="117" t="str">
        <f t="shared" si="49"/>
        <v/>
      </c>
      <c r="CW18" s="117" t="str">
        <f t="shared" si="50"/>
        <v/>
      </c>
      <c r="CX18" s="121" t="str">
        <f t="shared" si="51"/>
        <v/>
      </c>
      <c r="CY18" s="10"/>
      <c r="CZ18" s="10"/>
      <c r="DA18" s="10"/>
      <c r="DB18" s="10"/>
      <c r="DC18" s="10"/>
      <c r="DF18" s="12"/>
      <c r="DG18" s="12"/>
      <c r="DH18" s="12"/>
      <c r="DI18" s="28" t="str">
        <f t="shared" si="13"/>
        <v/>
      </c>
      <c r="DL18" s="13" t="s">
        <v>3</v>
      </c>
    </row>
    <row r="19" spans="1:116" s="11" customFormat="1" ht="25.5" x14ac:dyDescent="0.2">
      <c r="A19" s="26">
        <v>9</v>
      </c>
      <c r="B19" s="27" t="str">
        <f t="shared" si="2"/>
        <v/>
      </c>
      <c r="C19" s="124"/>
      <c r="D19" s="40"/>
      <c r="E19" s="40"/>
      <c r="F19" s="40"/>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24"/>
      <c r="AQ19" s="16"/>
      <c r="AR19" s="24"/>
      <c r="AS19" s="16"/>
      <c r="AT19" s="16"/>
      <c r="AU19" s="16"/>
      <c r="AV19" s="16"/>
      <c r="AW19" s="16"/>
      <c r="AX19" s="119"/>
      <c r="AY19" s="131"/>
      <c r="AZ19" s="131"/>
      <c r="BA19" s="131"/>
      <c r="BB19" s="131"/>
      <c r="BC19" s="117" t="str">
        <f t="shared" si="3"/>
        <v/>
      </c>
      <c r="BD19" s="117" t="str">
        <f t="shared" si="4"/>
        <v/>
      </c>
      <c r="BE19" s="117" t="str">
        <f t="shared" si="5"/>
        <v/>
      </c>
      <c r="BF19" s="117" t="str">
        <f t="shared" si="6"/>
        <v/>
      </c>
      <c r="BG19" s="117" t="str">
        <f t="shared" si="7"/>
        <v/>
      </c>
      <c r="BH19" s="117" t="str">
        <f t="shared" si="14"/>
        <v/>
      </c>
      <c r="BI19" s="117" t="str">
        <f t="shared" si="15"/>
        <v/>
      </c>
      <c r="BJ19" s="117" t="str">
        <f t="shared" si="16"/>
        <v/>
      </c>
      <c r="BK19" s="117" t="str">
        <f t="shared" si="17"/>
        <v/>
      </c>
      <c r="BL19" s="117" t="str">
        <f t="shared" si="18"/>
        <v/>
      </c>
      <c r="BM19" s="117" t="str">
        <f t="shared" si="19"/>
        <v/>
      </c>
      <c r="BN19" s="117" t="str">
        <f t="shared" si="8"/>
        <v/>
      </c>
      <c r="BO19" s="117" t="str">
        <f t="shared" si="20"/>
        <v/>
      </c>
      <c r="BP19" s="117" t="str">
        <f t="shared" si="21"/>
        <v/>
      </c>
      <c r="BQ19" s="117" t="str">
        <f t="shared" si="22"/>
        <v/>
      </c>
      <c r="BR19" s="117" t="str">
        <f t="shared" si="23"/>
        <v/>
      </c>
      <c r="BS19" s="117" t="str">
        <f t="shared" si="24"/>
        <v/>
      </c>
      <c r="BT19" s="117" t="str">
        <f t="shared" si="25"/>
        <v/>
      </c>
      <c r="BU19" s="117" t="str">
        <f t="shared" si="26"/>
        <v/>
      </c>
      <c r="BV19" s="117" t="str">
        <f t="shared" si="27"/>
        <v/>
      </c>
      <c r="BW19" s="117" t="str">
        <f t="shared" si="28"/>
        <v/>
      </c>
      <c r="BX19" s="117" t="str">
        <f t="shared" si="29"/>
        <v/>
      </c>
      <c r="BY19" s="117" t="str">
        <f t="shared" si="30"/>
        <v/>
      </c>
      <c r="BZ19" s="117" t="str">
        <f t="shared" si="31"/>
        <v/>
      </c>
      <c r="CA19" s="117" t="str">
        <f t="shared" si="32"/>
        <v/>
      </c>
      <c r="CB19" s="117" t="str">
        <f t="shared" si="33"/>
        <v/>
      </c>
      <c r="CC19" s="117" t="str">
        <f t="shared" si="34"/>
        <v/>
      </c>
      <c r="CD19" s="117" t="str">
        <f t="shared" si="35"/>
        <v/>
      </c>
      <c r="CE19" s="117" t="str">
        <f t="shared" si="36"/>
        <v/>
      </c>
      <c r="CF19" s="117" t="str">
        <f t="shared" si="37"/>
        <v/>
      </c>
      <c r="CG19" s="117" t="str">
        <f t="shared" si="38"/>
        <v/>
      </c>
      <c r="CH19" s="117" t="str">
        <f t="shared" si="39"/>
        <v/>
      </c>
      <c r="CI19" s="117" t="str">
        <f t="shared" si="40"/>
        <v/>
      </c>
      <c r="CJ19" s="117" t="str">
        <f t="shared" si="41"/>
        <v/>
      </c>
      <c r="CK19" s="117" t="str">
        <f t="shared" si="42"/>
        <v/>
      </c>
      <c r="CL19" s="117" t="str">
        <f t="shared" si="43"/>
        <v/>
      </c>
      <c r="CM19" s="117" t="str">
        <f t="shared" si="44"/>
        <v/>
      </c>
      <c r="CN19" s="117" t="str">
        <f t="shared" si="45"/>
        <v/>
      </c>
      <c r="CO19" s="117" t="str">
        <f t="shared" si="9"/>
        <v/>
      </c>
      <c r="CP19" s="117" t="str">
        <f t="shared" si="10"/>
        <v/>
      </c>
      <c r="CQ19" s="117" t="str">
        <f t="shared" si="11"/>
        <v/>
      </c>
      <c r="CR19" s="117" t="str">
        <f t="shared" si="12"/>
        <v/>
      </c>
      <c r="CS19" s="121" t="str">
        <f t="shared" si="46"/>
        <v/>
      </c>
      <c r="CT19" s="121" t="str">
        <f t="shared" si="47"/>
        <v/>
      </c>
      <c r="CU19" s="117" t="str">
        <f t="shared" si="48"/>
        <v/>
      </c>
      <c r="CV19" s="117" t="str">
        <f t="shared" si="49"/>
        <v/>
      </c>
      <c r="CW19" s="117" t="str">
        <f t="shared" si="50"/>
        <v/>
      </c>
      <c r="CX19" s="121" t="str">
        <f t="shared" si="51"/>
        <v/>
      </c>
      <c r="CY19" s="10"/>
      <c r="CZ19" s="10"/>
      <c r="DA19" s="10"/>
      <c r="DB19" s="10"/>
      <c r="DC19" s="10"/>
      <c r="DF19" s="12"/>
      <c r="DG19" s="12"/>
      <c r="DH19" s="12"/>
      <c r="DI19" s="28" t="str">
        <f t="shared" si="13"/>
        <v/>
      </c>
      <c r="DL19" s="13" t="s">
        <v>3</v>
      </c>
    </row>
    <row r="20" spans="1:116" s="11" customFormat="1" ht="25.5" x14ac:dyDescent="0.2">
      <c r="A20" s="26">
        <v>10</v>
      </c>
      <c r="B20" s="27" t="str">
        <f t="shared" si="2"/>
        <v/>
      </c>
      <c r="C20" s="124"/>
      <c r="D20" s="40"/>
      <c r="E20" s="40"/>
      <c r="F20" s="40"/>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24"/>
      <c r="AQ20" s="16"/>
      <c r="AR20" s="24"/>
      <c r="AS20" s="16"/>
      <c r="AT20" s="16"/>
      <c r="AU20" s="16"/>
      <c r="AV20" s="16"/>
      <c r="AW20" s="16"/>
      <c r="AX20" s="119"/>
      <c r="AY20" s="131"/>
      <c r="AZ20" s="131"/>
      <c r="BA20" s="131"/>
      <c r="BB20" s="131"/>
      <c r="BC20" s="117" t="str">
        <f t="shared" si="3"/>
        <v/>
      </c>
      <c r="BD20" s="117" t="str">
        <f t="shared" si="4"/>
        <v/>
      </c>
      <c r="BE20" s="117" t="str">
        <f t="shared" si="5"/>
        <v/>
      </c>
      <c r="BF20" s="117" t="str">
        <f t="shared" si="6"/>
        <v/>
      </c>
      <c r="BG20" s="117" t="str">
        <f t="shared" si="7"/>
        <v/>
      </c>
      <c r="BH20" s="117" t="str">
        <f t="shared" si="14"/>
        <v/>
      </c>
      <c r="BI20" s="117" t="str">
        <f t="shared" si="15"/>
        <v/>
      </c>
      <c r="BJ20" s="117" t="str">
        <f t="shared" si="16"/>
        <v/>
      </c>
      <c r="BK20" s="117" t="str">
        <f t="shared" si="17"/>
        <v/>
      </c>
      <c r="BL20" s="117" t="str">
        <f t="shared" si="18"/>
        <v/>
      </c>
      <c r="BM20" s="117" t="str">
        <f t="shared" si="19"/>
        <v/>
      </c>
      <c r="BN20" s="117" t="str">
        <f t="shared" si="8"/>
        <v/>
      </c>
      <c r="BO20" s="117" t="str">
        <f t="shared" si="20"/>
        <v/>
      </c>
      <c r="BP20" s="117" t="str">
        <f t="shared" si="21"/>
        <v/>
      </c>
      <c r="BQ20" s="117" t="str">
        <f t="shared" si="22"/>
        <v/>
      </c>
      <c r="BR20" s="117" t="str">
        <f t="shared" si="23"/>
        <v/>
      </c>
      <c r="BS20" s="117" t="str">
        <f t="shared" si="24"/>
        <v/>
      </c>
      <c r="BT20" s="117" t="str">
        <f t="shared" si="25"/>
        <v/>
      </c>
      <c r="BU20" s="117" t="str">
        <f t="shared" si="26"/>
        <v/>
      </c>
      <c r="BV20" s="117" t="str">
        <f t="shared" si="27"/>
        <v/>
      </c>
      <c r="BW20" s="117" t="str">
        <f t="shared" si="28"/>
        <v/>
      </c>
      <c r="BX20" s="117" t="str">
        <f t="shared" si="29"/>
        <v/>
      </c>
      <c r="BY20" s="117" t="str">
        <f t="shared" si="30"/>
        <v/>
      </c>
      <c r="BZ20" s="117" t="str">
        <f t="shared" si="31"/>
        <v/>
      </c>
      <c r="CA20" s="117" t="str">
        <f t="shared" si="32"/>
        <v/>
      </c>
      <c r="CB20" s="117" t="str">
        <f t="shared" si="33"/>
        <v/>
      </c>
      <c r="CC20" s="117" t="str">
        <f t="shared" si="34"/>
        <v/>
      </c>
      <c r="CD20" s="117" t="str">
        <f t="shared" si="35"/>
        <v/>
      </c>
      <c r="CE20" s="117" t="str">
        <f t="shared" si="36"/>
        <v/>
      </c>
      <c r="CF20" s="117" t="str">
        <f t="shared" si="37"/>
        <v/>
      </c>
      <c r="CG20" s="117" t="str">
        <f t="shared" si="38"/>
        <v/>
      </c>
      <c r="CH20" s="117" t="str">
        <f t="shared" si="39"/>
        <v/>
      </c>
      <c r="CI20" s="117" t="str">
        <f t="shared" si="40"/>
        <v/>
      </c>
      <c r="CJ20" s="117" t="str">
        <f t="shared" si="41"/>
        <v/>
      </c>
      <c r="CK20" s="117" t="str">
        <f t="shared" si="42"/>
        <v/>
      </c>
      <c r="CL20" s="117" t="str">
        <f t="shared" si="43"/>
        <v/>
      </c>
      <c r="CM20" s="117" t="str">
        <f t="shared" si="44"/>
        <v/>
      </c>
      <c r="CN20" s="117" t="str">
        <f t="shared" si="45"/>
        <v/>
      </c>
      <c r="CO20" s="117" t="str">
        <f t="shared" si="9"/>
        <v/>
      </c>
      <c r="CP20" s="117" t="str">
        <f t="shared" si="10"/>
        <v/>
      </c>
      <c r="CQ20" s="117" t="str">
        <f t="shared" si="11"/>
        <v/>
      </c>
      <c r="CR20" s="117" t="str">
        <f t="shared" si="12"/>
        <v/>
      </c>
      <c r="CS20" s="121" t="str">
        <f t="shared" si="46"/>
        <v/>
      </c>
      <c r="CT20" s="121" t="str">
        <f t="shared" si="47"/>
        <v/>
      </c>
      <c r="CU20" s="117" t="str">
        <f t="shared" si="48"/>
        <v/>
      </c>
      <c r="CV20" s="117" t="str">
        <f t="shared" si="49"/>
        <v/>
      </c>
      <c r="CW20" s="117" t="str">
        <f t="shared" si="50"/>
        <v/>
      </c>
      <c r="CX20" s="121" t="str">
        <f t="shared" si="51"/>
        <v/>
      </c>
      <c r="CY20" s="10"/>
      <c r="CZ20" s="10"/>
      <c r="DA20" s="10"/>
      <c r="DB20" s="10"/>
      <c r="DC20" s="10"/>
      <c r="DF20" s="12"/>
      <c r="DG20" s="12"/>
      <c r="DH20" s="12"/>
      <c r="DI20" s="28" t="str">
        <f t="shared" si="13"/>
        <v/>
      </c>
      <c r="DL20" s="13" t="s">
        <v>3</v>
      </c>
    </row>
    <row r="21" spans="1:116" s="11" customFormat="1" ht="25.5" x14ac:dyDescent="0.2">
      <c r="A21" s="26">
        <v>11</v>
      </c>
      <c r="B21" s="27" t="str">
        <f t="shared" si="2"/>
        <v/>
      </c>
      <c r="C21" s="124"/>
      <c r="D21" s="40"/>
      <c r="E21" s="40"/>
      <c r="F21" s="40"/>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24"/>
      <c r="AQ21" s="16"/>
      <c r="AR21" s="24"/>
      <c r="AS21" s="16"/>
      <c r="AT21" s="16"/>
      <c r="AU21" s="16"/>
      <c r="AV21" s="16"/>
      <c r="AW21" s="16"/>
      <c r="AX21" s="119"/>
      <c r="AY21" s="131"/>
      <c r="AZ21" s="131"/>
      <c r="BA21" s="131"/>
      <c r="BB21" s="131"/>
      <c r="BC21" s="117" t="str">
        <f t="shared" si="3"/>
        <v/>
      </c>
      <c r="BD21" s="117" t="str">
        <f t="shared" si="4"/>
        <v/>
      </c>
      <c r="BE21" s="117" t="str">
        <f t="shared" si="5"/>
        <v/>
      </c>
      <c r="BF21" s="117" t="str">
        <f t="shared" si="6"/>
        <v/>
      </c>
      <c r="BG21" s="117" t="str">
        <f t="shared" si="7"/>
        <v/>
      </c>
      <c r="BH21" s="117" t="str">
        <f t="shared" si="14"/>
        <v/>
      </c>
      <c r="BI21" s="117" t="str">
        <f t="shared" si="15"/>
        <v/>
      </c>
      <c r="BJ21" s="117" t="str">
        <f t="shared" si="16"/>
        <v/>
      </c>
      <c r="BK21" s="117" t="str">
        <f t="shared" si="17"/>
        <v/>
      </c>
      <c r="BL21" s="117" t="str">
        <f t="shared" si="18"/>
        <v/>
      </c>
      <c r="BM21" s="117" t="str">
        <f t="shared" si="19"/>
        <v/>
      </c>
      <c r="BN21" s="117" t="str">
        <f t="shared" si="8"/>
        <v/>
      </c>
      <c r="BO21" s="117" t="str">
        <f t="shared" si="20"/>
        <v/>
      </c>
      <c r="BP21" s="117" t="str">
        <f t="shared" si="21"/>
        <v/>
      </c>
      <c r="BQ21" s="117" t="str">
        <f t="shared" si="22"/>
        <v/>
      </c>
      <c r="BR21" s="117" t="str">
        <f t="shared" si="23"/>
        <v/>
      </c>
      <c r="BS21" s="117" t="str">
        <f t="shared" si="24"/>
        <v/>
      </c>
      <c r="BT21" s="117" t="str">
        <f t="shared" si="25"/>
        <v/>
      </c>
      <c r="BU21" s="117" t="str">
        <f t="shared" si="26"/>
        <v/>
      </c>
      <c r="BV21" s="117" t="str">
        <f t="shared" si="27"/>
        <v/>
      </c>
      <c r="BW21" s="117" t="str">
        <f t="shared" si="28"/>
        <v/>
      </c>
      <c r="BX21" s="117" t="str">
        <f t="shared" si="29"/>
        <v/>
      </c>
      <c r="BY21" s="117" t="str">
        <f t="shared" si="30"/>
        <v/>
      </c>
      <c r="BZ21" s="117" t="str">
        <f t="shared" si="31"/>
        <v/>
      </c>
      <c r="CA21" s="117" t="str">
        <f t="shared" si="32"/>
        <v/>
      </c>
      <c r="CB21" s="117" t="str">
        <f t="shared" si="33"/>
        <v/>
      </c>
      <c r="CC21" s="117" t="str">
        <f t="shared" si="34"/>
        <v/>
      </c>
      <c r="CD21" s="117" t="str">
        <f t="shared" si="35"/>
        <v/>
      </c>
      <c r="CE21" s="117" t="str">
        <f t="shared" si="36"/>
        <v/>
      </c>
      <c r="CF21" s="117" t="str">
        <f t="shared" si="37"/>
        <v/>
      </c>
      <c r="CG21" s="117" t="str">
        <f t="shared" si="38"/>
        <v/>
      </c>
      <c r="CH21" s="117" t="str">
        <f t="shared" si="39"/>
        <v/>
      </c>
      <c r="CI21" s="117" t="str">
        <f t="shared" si="40"/>
        <v/>
      </c>
      <c r="CJ21" s="117" t="str">
        <f t="shared" si="41"/>
        <v/>
      </c>
      <c r="CK21" s="117" t="str">
        <f t="shared" si="42"/>
        <v/>
      </c>
      <c r="CL21" s="117" t="str">
        <f t="shared" si="43"/>
        <v/>
      </c>
      <c r="CM21" s="117" t="str">
        <f t="shared" si="44"/>
        <v/>
      </c>
      <c r="CN21" s="117" t="str">
        <f t="shared" si="45"/>
        <v/>
      </c>
      <c r="CO21" s="117" t="str">
        <f t="shared" si="9"/>
        <v/>
      </c>
      <c r="CP21" s="117" t="str">
        <f t="shared" si="10"/>
        <v/>
      </c>
      <c r="CQ21" s="117" t="str">
        <f t="shared" si="11"/>
        <v/>
      </c>
      <c r="CR21" s="117" t="str">
        <f t="shared" si="12"/>
        <v/>
      </c>
      <c r="CS21" s="121" t="str">
        <f t="shared" si="46"/>
        <v/>
      </c>
      <c r="CT21" s="121" t="str">
        <f t="shared" si="47"/>
        <v/>
      </c>
      <c r="CU21" s="117" t="str">
        <f t="shared" si="48"/>
        <v/>
      </c>
      <c r="CV21" s="117" t="str">
        <f t="shared" si="49"/>
        <v/>
      </c>
      <c r="CW21" s="117" t="str">
        <f t="shared" si="50"/>
        <v/>
      </c>
      <c r="CX21" s="121" t="str">
        <f t="shared" si="51"/>
        <v/>
      </c>
      <c r="CY21" s="10"/>
      <c r="CZ21" s="10"/>
      <c r="DA21" s="10"/>
      <c r="DB21" s="10"/>
      <c r="DC21" s="10"/>
      <c r="DF21" s="12"/>
      <c r="DG21" s="12"/>
      <c r="DH21" s="12"/>
      <c r="DI21" s="28" t="str">
        <f t="shared" si="13"/>
        <v/>
      </c>
      <c r="DL21" s="13" t="s">
        <v>3</v>
      </c>
    </row>
    <row r="22" spans="1:116" s="11" customFormat="1" ht="25.5" x14ac:dyDescent="0.2">
      <c r="A22" s="26">
        <v>12</v>
      </c>
      <c r="B22" s="27" t="str">
        <f t="shared" si="2"/>
        <v/>
      </c>
      <c r="C22" s="124"/>
      <c r="D22" s="40"/>
      <c r="E22" s="40"/>
      <c r="F22" s="40"/>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24"/>
      <c r="AQ22" s="16"/>
      <c r="AR22" s="24"/>
      <c r="AS22" s="16"/>
      <c r="AT22" s="16"/>
      <c r="AU22" s="16"/>
      <c r="AV22" s="16"/>
      <c r="AW22" s="16"/>
      <c r="AX22" s="119"/>
      <c r="AY22" s="131"/>
      <c r="AZ22" s="131"/>
      <c r="BA22" s="131"/>
      <c r="BB22" s="131"/>
      <c r="BC22" s="117" t="str">
        <f t="shared" si="3"/>
        <v/>
      </c>
      <c r="BD22" s="117" t="str">
        <f t="shared" si="4"/>
        <v/>
      </c>
      <c r="BE22" s="117" t="str">
        <f t="shared" si="5"/>
        <v/>
      </c>
      <c r="BF22" s="117" t="str">
        <f t="shared" si="6"/>
        <v/>
      </c>
      <c r="BG22" s="117" t="str">
        <f t="shared" si="7"/>
        <v/>
      </c>
      <c r="BH22" s="117" t="str">
        <f t="shared" si="14"/>
        <v/>
      </c>
      <c r="BI22" s="117" t="str">
        <f t="shared" si="15"/>
        <v/>
      </c>
      <c r="BJ22" s="117" t="str">
        <f t="shared" si="16"/>
        <v/>
      </c>
      <c r="BK22" s="117" t="str">
        <f t="shared" si="17"/>
        <v/>
      </c>
      <c r="BL22" s="117" t="str">
        <f t="shared" si="18"/>
        <v/>
      </c>
      <c r="BM22" s="117" t="str">
        <f t="shared" si="19"/>
        <v/>
      </c>
      <c r="BN22" s="117" t="str">
        <f t="shared" si="8"/>
        <v/>
      </c>
      <c r="BO22" s="117" t="str">
        <f t="shared" si="20"/>
        <v/>
      </c>
      <c r="BP22" s="117" t="str">
        <f t="shared" si="21"/>
        <v/>
      </c>
      <c r="BQ22" s="117" t="str">
        <f t="shared" si="22"/>
        <v/>
      </c>
      <c r="BR22" s="117" t="str">
        <f t="shared" si="23"/>
        <v/>
      </c>
      <c r="BS22" s="117" t="str">
        <f t="shared" si="24"/>
        <v/>
      </c>
      <c r="BT22" s="117" t="str">
        <f t="shared" si="25"/>
        <v/>
      </c>
      <c r="BU22" s="117" t="str">
        <f t="shared" si="26"/>
        <v/>
      </c>
      <c r="BV22" s="117" t="str">
        <f t="shared" si="27"/>
        <v/>
      </c>
      <c r="BW22" s="117" t="str">
        <f t="shared" si="28"/>
        <v/>
      </c>
      <c r="BX22" s="117" t="str">
        <f t="shared" si="29"/>
        <v/>
      </c>
      <c r="BY22" s="117" t="str">
        <f t="shared" si="30"/>
        <v/>
      </c>
      <c r="BZ22" s="117" t="str">
        <f t="shared" si="31"/>
        <v/>
      </c>
      <c r="CA22" s="117" t="str">
        <f t="shared" si="32"/>
        <v/>
      </c>
      <c r="CB22" s="117" t="str">
        <f t="shared" si="33"/>
        <v/>
      </c>
      <c r="CC22" s="117" t="str">
        <f t="shared" si="34"/>
        <v/>
      </c>
      <c r="CD22" s="117" t="str">
        <f t="shared" si="35"/>
        <v/>
      </c>
      <c r="CE22" s="117" t="str">
        <f t="shared" si="36"/>
        <v/>
      </c>
      <c r="CF22" s="117" t="str">
        <f t="shared" si="37"/>
        <v/>
      </c>
      <c r="CG22" s="117" t="str">
        <f t="shared" si="38"/>
        <v/>
      </c>
      <c r="CH22" s="117" t="str">
        <f t="shared" si="39"/>
        <v/>
      </c>
      <c r="CI22" s="117" t="str">
        <f t="shared" si="40"/>
        <v/>
      </c>
      <c r="CJ22" s="117" t="str">
        <f t="shared" si="41"/>
        <v/>
      </c>
      <c r="CK22" s="117" t="str">
        <f t="shared" si="42"/>
        <v/>
      </c>
      <c r="CL22" s="117" t="str">
        <f t="shared" si="43"/>
        <v/>
      </c>
      <c r="CM22" s="117" t="str">
        <f t="shared" si="44"/>
        <v/>
      </c>
      <c r="CN22" s="117" t="str">
        <f t="shared" si="45"/>
        <v/>
      </c>
      <c r="CO22" s="117" t="str">
        <f t="shared" si="9"/>
        <v/>
      </c>
      <c r="CP22" s="117" t="str">
        <f t="shared" si="10"/>
        <v/>
      </c>
      <c r="CQ22" s="117" t="str">
        <f t="shared" si="11"/>
        <v/>
      </c>
      <c r="CR22" s="117" t="str">
        <f t="shared" si="12"/>
        <v/>
      </c>
      <c r="CS22" s="121" t="str">
        <f t="shared" si="46"/>
        <v/>
      </c>
      <c r="CT22" s="121" t="str">
        <f t="shared" si="47"/>
        <v/>
      </c>
      <c r="CU22" s="117" t="str">
        <f t="shared" si="48"/>
        <v/>
      </c>
      <c r="CV22" s="117" t="str">
        <f t="shared" si="49"/>
        <v/>
      </c>
      <c r="CW22" s="117" t="str">
        <f t="shared" si="50"/>
        <v/>
      </c>
      <c r="CX22" s="121" t="str">
        <f t="shared" si="51"/>
        <v/>
      </c>
      <c r="CY22" s="10"/>
      <c r="CZ22" s="10"/>
      <c r="DA22" s="10"/>
      <c r="DB22" s="10"/>
      <c r="DC22" s="10"/>
      <c r="DF22" s="12"/>
      <c r="DG22" s="12"/>
      <c r="DH22" s="12"/>
      <c r="DI22" s="28" t="str">
        <f t="shared" si="13"/>
        <v/>
      </c>
      <c r="DL22" s="13" t="s">
        <v>3</v>
      </c>
    </row>
    <row r="23" spans="1:116" s="11" customFormat="1" ht="25.5" x14ac:dyDescent="0.2">
      <c r="A23" s="26">
        <v>13</v>
      </c>
      <c r="B23" s="27" t="str">
        <f t="shared" si="2"/>
        <v/>
      </c>
      <c r="C23" s="124"/>
      <c r="D23" s="40"/>
      <c r="E23" s="40"/>
      <c r="F23" s="40"/>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24"/>
      <c r="AQ23" s="16"/>
      <c r="AR23" s="24"/>
      <c r="AS23" s="16"/>
      <c r="AT23" s="16"/>
      <c r="AU23" s="16"/>
      <c r="AV23" s="16"/>
      <c r="AW23" s="16"/>
      <c r="AX23" s="119"/>
      <c r="AY23" s="131"/>
      <c r="AZ23" s="131"/>
      <c r="BA23" s="131"/>
      <c r="BB23" s="131"/>
      <c r="BC23" s="117" t="str">
        <f t="shared" si="3"/>
        <v/>
      </c>
      <c r="BD23" s="117" t="str">
        <f t="shared" si="4"/>
        <v/>
      </c>
      <c r="BE23" s="117" t="str">
        <f t="shared" si="5"/>
        <v/>
      </c>
      <c r="BF23" s="117" t="str">
        <f t="shared" si="6"/>
        <v/>
      </c>
      <c r="BG23" s="117" t="str">
        <f t="shared" si="7"/>
        <v/>
      </c>
      <c r="BH23" s="117" t="str">
        <f t="shared" si="14"/>
        <v/>
      </c>
      <c r="BI23" s="117" t="str">
        <f t="shared" si="15"/>
        <v/>
      </c>
      <c r="BJ23" s="117" t="str">
        <f t="shared" si="16"/>
        <v/>
      </c>
      <c r="BK23" s="117" t="str">
        <f t="shared" si="17"/>
        <v/>
      </c>
      <c r="BL23" s="117" t="str">
        <f t="shared" si="18"/>
        <v/>
      </c>
      <c r="BM23" s="117" t="str">
        <f t="shared" si="19"/>
        <v/>
      </c>
      <c r="BN23" s="117" t="str">
        <f t="shared" si="8"/>
        <v/>
      </c>
      <c r="BO23" s="117" t="str">
        <f t="shared" si="20"/>
        <v/>
      </c>
      <c r="BP23" s="117" t="str">
        <f t="shared" si="21"/>
        <v/>
      </c>
      <c r="BQ23" s="117" t="str">
        <f t="shared" si="22"/>
        <v/>
      </c>
      <c r="BR23" s="117" t="str">
        <f t="shared" si="23"/>
        <v/>
      </c>
      <c r="BS23" s="117" t="str">
        <f t="shared" si="24"/>
        <v/>
      </c>
      <c r="BT23" s="117" t="str">
        <f t="shared" si="25"/>
        <v/>
      </c>
      <c r="BU23" s="117" t="str">
        <f t="shared" si="26"/>
        <v/>
      </c>
      <c r="BV23" s="117" t="str">
        <f t="shared" si="27"/>
        <v/>
      </c>
      <c r="BW23" s="117" t="str">
        <f t="shared" si="28"/>
        <v/>
      </c>
      <c r="BX23" s="117" t="str">
        <f t="shared" si="29"/>
        <v/>
      </c>
      <c r="BY23" s="117" t="str">
        <f t="shared" si="30"/>
        <v/>
      </c>
      <c r="BZ23" s="117" t="str">
        <f t="shared" si="31"/>
        <v/>
      </c>
      <c r="CA23" s="117" t="str">
        <f t="shared" si="32"/>
        <v/>
      </c>
      <c r="CB23" s="117" t="str">
        <f t="shared" si="33"/>
        <v/>
      </c>
      <c r="CC23" s="117" t="str">
        <f t="shared" si="34"/>
        <v/>
      </c>
      <c r="CD23" s="117" t="str">
        <f t="shared" si="35"/>
        <v/>
      </c>
      <c r="CE23" s="117" t="str">
        <f t="shared" si="36"/>
        <v/>
      </c>
      <c r="CF23" s="117" t="str">
        <f t="shared" si="37"/>
        <v/>
      </c>
      <c r="CG23" s="117" t="str">
        <f t="shared" si="38"/>
        <v/>
      </c>
      <c r="CH23" s="117" t="str">
        <f t="shared" si="39"/>
        <v/>
      </c>
      <c r="CI23" s="117" t="str">
        <f t="shared" si="40"/>
        <v/>
      </c>
      <c r="CJ23" s="117" t="str">
        <f t="shared" si="41"/>
        <v/>
      </c>
      <c r="CK23" s="117" t="str">
        <f t="shared" si="42"/>
        <v/>
      </c>
      <c r="CL23" s="117" t="str">
        <f t="shared" si="43"/>
        <v/>
      </c>
      <c r="CM23" s="117" t="str">
        <f t="shared" si="44"/>
        <v/>
      </c>
      <c r="CN23" s="117" t="str">
        <f t="shared" si="45"/>
        <v/>
      </c>
      <c r="CO23" s="117" t="str">
        <f t="shared" si="9"/>
        <v/>
      </c>
      <c r="CP23" s="117" t="str">
        <f t="shared" si="10"/>
        <v/>
      </c>
      <c r="CQ23" s="117" t="str">
        <f t="shared" si="11"/>
        <v/>
      </c>
      <c r="CR23" s="117" t="str">
        <f t="shared" si="12"/>
        <v/>
      </c>
      <c r="CS23" s="121" t="str">
        <f t="shared" si="46"/>
        <v/>
      </c>
      <c r="CT23" s="121" t="str">
        <f t="shared" si="47"/>
        <v/>
      </c>
      <c r="CU23" s="117" t="str">
        <f t="shared" si="48"/>
        <v/>
      </c>
      <c r="CV23" s="117" t="str">
        <f t="shared" si="49"/>
        <v/>
      </c>
      <c r="CW23" s="117" t="str">
        <f t="shared" si="50"/>
        <v/>
      </c>
      <c r="CX23" s="121" t="str">
        <f t="shared" si="51"/>
        <v/>
      </c>
      <c r="CY23" s="10"/>
      <c r="CZ23" s="10"/>
      <c r="DA23" s="10"/>
      <c r="DB23" s="10"/>
      <c r="DC23" s="10"/>
      <c r="DF23" s="12"/>
      <c r="DG23" s="12"/>
      <c r="DH23" s="12"/>
      <c r="DI23" s="28" t="str">
        <f t="shared" si="13"/>
        <v/>
      </c>
      <c r="DL23" s="13" t="s">
        <v>3</v>
      </c>
    </row>
    <row r="24" spans="1:116" s="11" customFormat="1" ht="25.5" x14ac:dyDescent="0.2">
      <c r="A24" s="26">
        <v>14</v>
      </c>
      <c r="B24" s="27" t="str">
        <f t="shared" si="2"/>
        <v/>
      </c>
      <c r="C24" s="124"/>
      <c r="D24" s="40"/>
      <c r="E24" s="40"/>
      <c r="F24" s="40"/>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24"/>
      <c r="AQ24" s="16"/>
      <c r="AR24" s="24"/>
      <c r="AS24" s="16"/>
      <c r="AT24" s="16"/>
      <c r="AU24" s="16"/>
      <c r="AV24" s="16"/>
      <c r="AW24" s="16"/>
      <c r="AX24" s="119"/>
      <c r="AY24" s="131"/>
      <c r="AZ24" s="131"/>
      <c r="BA24" s="131"/>
      <c r="BB24" s="131"/>
      <c r="BC24" s="117" t="str">
        <f t="shared" si="3"/>
        <v/>
      </c>
      <c r="BD24" s="117" t="str">
        <f t="shared" si="4"/>
        <v/>
      </c>
      <c r="BE24" s="117" t="str">
        <f t="shared" si="5"/>
        <v/>
      </c>
      <c r="BF24" s="117" t="str">
        <f t="shared" si="6"/>
        <v/>
      </c>
      <c r="BG24" s="117" t="str">
        <f t="shared" si="7"/>
        <v/>
      </c>
      <c r="BH24" s="117" t="str">
        <f t="shared" si="14"/>
        <v/>
      </c>
      <c r="BI24" s="117" t="str">
        <f t="shared" si="15"/>
        <v/>
      </c>
      <c r="BJ24" s="117" t="str">
        <f t="shared" si="16"/>
        <v/>
      </c>
      <c r="BK24" s="117" t="str">
        <f t="shared" si="17"/>
        <v/>
      </c>
      <c r="BL24" s="117" t="str">
        <f t="shared" si="18"/>
        <v/>
      </c>
      <c r="BM24" s="117" t="str">
        <f t="shared" si="19"/>
        <v/>
      </c>
      <c r="BN24" s="117" t="str">
        <f t="shared" si="8"/>
        <v/>
      </c>
      <c r="BO24" s="117" t="str">
        <f t="shared" si="20"/>
        <v/>
      </c>
      <c r="BP24" s="117" t="str">
        <f t="shared" si="21"/>
        <v/>
      </c>
      <c r="BQ24" s="117" t="str">
        <f t="shared" si="22"/>
        <v/>
      </c>
      <c r="BR24" s="117" t="str">
        <f t="shared" si="23"/>
        <v/>
      </c>
      <c r="BS24" s="117" t="str">
        <f t="shared" si="24"/>
        <v/>
      </c>
      <c r="BT24" s="117" t="str">
        <f t="shared" si="25"/>
        <v/>
      </c>
      <c r="BU24" s="117" t="str">
        <f t="shared" si="26"/>
        <v/>
      </c>
      <c r="BV24" s="117" t="str">
        <f t="shared" si="27"/>
        <v/>
      </c>
      <c r="BW24" s="117" t="str">
        <f t="shared" si="28"/>
        <v/>
      </c>
      <c r="BX24" s="117" t="str">
        <f t="shared" si="29"/>
        <v/>
      </c>
      <c r="BY24" s="117" t="str">
        <f t="shared" si="30"/>
        <v/>
      </c>
      <c r="BZ24" s="117" t="str">
        <f t="shared" si="31"/>
        <v/>
      </c>
      <c r="CA24" s="117" t="str">
        <f t="shared" si="32"/>
        <v/>
      </c>
      <c r="CB24" s="117" t="str">
        <f t="shared" si="33"/>
        <v/>
      </c>
      <c r="CC24" s="117" t="str">
        <f t="shared" si="34"/>
        <v/>
      </c>
      <c r="CD24" s="117" t="str">
        <f t="shared" si="35"/>
        <v/>
      </c>
      <c r="CE24" s="117" t="str">
        <f t="shared" si="36"/>
        <v/>
      </c>
      <c r="CF24" s="117" t="str">
        <f t="shared" si="37"/>
        <v/>
      </c>
      <c r="CG24" s="117" t="str">
        <f t="shared" si="38"/>
        <v/>
      </c>
      <c r="CH24" s="117" t="str">
        <f t="shared" si="39"/>
        <v/>
      </c>
      <c r="CI24" s="117" t="str">
        <f t="shared" si="40"/>
        <v/>
      </c>
      <c r="CJ24" s="117" t="str">
        <f t="shared" si="41"/>
        <v/>
      </c>
      <c r="CK24" s="117" t="str">
        <f t="shared" si="42"/>
        <v/>
      </c>
      <c r="CL24" s="117" t="str">
        <f t="shared" si="43"/>
        <v/>
      </c>
      <c r="CM24" s="117" t="str">
        <f t="shared" si="44"/>
        <v/>
      </c>
      <c r="CN24" s="117" t="str">
        <f t="shared" si="45"/>
        <v/>
      </c>
      <c r="CO24" s="117" t="str">
        <f t="shared" si="9"/>
        <v/>
      </c>
      <c r="CP24" s="117" t="str">
        <f t="shared" si="10"/>
        <v/>
      </c>
      <c r="CQ24" s="117" t="str">
        <f t="shared" si="11"/>
        <v/>
      </c>
      <c r="CR24" s="117" t="str">
        <f t="shared" si="12"/>
        <v/>
      </c>
      <c r="CS24" s="121" t="str">
        <f t="shared" si="46"/>
        <v/>
      </c>
      <c r="CT24" s="121" t="str">
        <f t="shared" si="47"/>
        <v/>
      </c>
      <c r="CU24" s="117" t="str">
        <f t="shared" si="48"/>
        <v/>
      </c>
      <c r="CV24" s="117" t="str">
        <f t="shared" si="49"/>
        <v/>
      </c>
      <c r="CW24" s="117" t="str">
        <f t="shared" si="50"/>
        <v/>
      </c>
      <c r="CX24" s="121" t="str">
        <f t="shared" si="51"/>
        <v/>
      </c>
      <c r="CY24" s="10"/>
      <c r="CZ24" s="10"/>
      <c r="DA24" s="10"/>
      <c r="DB24" s="10"/>
      <c r="DC24" s="10"/>
      <c r="DF24" s="12"/>
      <c r="DG24" s="12"/>
      <c r="DH24" s="12"/>
      <c r="DI24" s="28" t="str">
        <f t="shared" si="13"/>
        <v/>
      </c>
      <c r="DL24" s="13" t="s">
        <v>3</v>
      </c>
    </row>
    <row r="25" spans="1:116" s="11" customFormat="1" ht="25.5" x14ac:dyDescent="0.2">
      <c r="A25" s="26">
        <v>15</v>
      </c>
      <c r="B25" s="27" t="str">
        <f t="shared" si="2"/>
        <v/>
      </c>
      <c r="C25" s="124"/>
      <c r="D25" s="40"/>
      <c r="E25" s="40"/>
      <c r="F25" s="40"/>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24"/>
      <c r="AQ25" s="16"/>
      <c r="AR25" s="24"/>
      <c r="AS25" s="16"/>
      <c r="AT25" s="16"/>
      <c r="AU25" s="16"/>
      <c r="AV25" s="16"/>
      <c r="AW25" s="16"/>
      <c r="AX25" s="119"/>
      <c r="AY25" s="131"/>
      <c r="AZ25" s="131"/>
      <c r="BA25" s="131"/>
      <c r="BB25" s="131"/>
      <c r="BC25" s="117" t="str">
        <f t="shared" si="3"/>
        <v/>
      </c>
      <c r="BD25" s="117" t="str">
        <f t="shared" si="4"/>
        <v/>
      </c>
      <c r="BE25" s="117" t="str">
        <f t="shared" si="5"/>
        <v/>
      </c>
      <c r="BF25" s="117" t="str">
        <f t="shared" si="6"/>
        <v/>
      </c>
      <c r="BG25" s="117" t="str">
        <f t="shared" si="7"/>
        <v/>
      </c>
      <c r="BH25" s="117" t="str">
        <f t="shared" si="14"/>
        <v/>
      </c>
      <c r="BI25" s="117" t="str">
        <f t="shared" si="15"/>
        <v/>
      </c>
      <c r="BJ25" s="117" t="str">
        <f t="shared" si="16"/>
        <v/>
      </c>
      <c r="BK25" s="117" t="str">
        <f t="shared" si="17"/>
        <v/>
      </c>
      <c r="BL25" s="117" t="str">
        <f t="shared" si="18"/>
        <v/>
      </c>
      <c r="BM25" s="117" t="str">
        <f t="shared" si="19"/>
        <v/>
      </c>
      <c r="BN25" s="117" t="str">
        <f t="shared" si="8"/>
        <v/>
      </c>
      <c r="BO25" s="117" t="str">
        <f t="shared" si="20"/>
        <v/>
      </c>
      <c r="BP25" s="117" t="str">
        <f t="shared" si="21"/>
        <v/>
      </c>
      <c r="BQ25" s="117" t="str">
        <f t="shared" si="22"/>
        <v/>
      </c>
      <c r="BR25" s="117" t="str">
        <f t="shared" si="23"/>
        <v/>
      </c>
      <c r="BS25" s="117" t="str">
        <f t="shared" si="24"/>
        <v/>
      </c>
      <c r="BT25" s="117" t="str">
        <f t="shared" si="25"/>
        <v/>
      </c>
      <c r="BU25" s="117" t="str">
        <f t="shared" si="26"/>
        <v/>
      </c>
      <c r="BV25" s="117" t="str">
        <f t="shared" si="27"/>
        <v/>
      </c>
      <c r="BW25" s="117" t="str">
        <f t="shared" si="28"/>
        <v/>
      </c>
      <c r="BX25" s="117" t="str">
        <f t="shared" si="29"/>
        <v/>
      </c>
      <c r="BY25" s="117" t="str">
        <f t="shared" si="30"/>
        <v/>
      </c>
      <c r="BZ25" s="117" t="str">
        <f t="shared" si="31"/>
        <v/>
      </c>
      <c r="CA25" s="117" t="str">
        <f t="shared" si="32"/>
        <v/>
      </c>
      <c r="CB25" s="117" t="str">
        <f t="shared" si="33"/>
        <v/>
      </c>
      <c r="CC25" s="117" t="str">
        <f t="shared" si="34"/>
        <v/>
      </c>
      <c r="CD25" s="117" t="str">
        <f t="shared" si="35"/>
        <v/>
      </c>
      <c r="CE25" s="117" t="str">
        <f t="shared" si="36"/>
        <v/>
      </c>
      <c r="CF25" s="117" t="str">
        <f t="shared" si="37"/>
        <v/>
      </c>
      <c r="CG25" s="117" t="str">
        <f t="shared" si="38"/>
        <v/>
      </c>
      <c r="CH25" s="117" t="str">
        <f t="shared" si="39"/>
        <v/>
      </c>
      <c r="CI25" s="117" t="str">
        <f t="shared" si="40"/>
        <v/>
      </c>
      <c r="CJ25" s="117" t="str">
        <f t="shared" si="41"/>
        <v/>
      </c>
      <c r="CK25" s="117" t="str">
        <f t="shared" si="42"/>
        <v/>
      </c>
      <c r="CL25" s="117" t="str">
        <f t="shared" si="43"/>
        <v/>
      </c>
      <c r="CM25" s="117" t="str">
        <f t="shared" si="44"/>
        <v/>
      </c>
      <c r="CN25" s="117" t="str">
        <f t="shared" si="45"/>
        <v/>
      </c>
      <c r="CO25" s="117" t="str">
        <f t="shared" si="9"/>
        <v/>
      </c>
      <c r="CP25" s="117" t="str">
        <f t="shared" si="10"/>
        <v/>
      </c>
      <c r="CQ25" s="117" t="str">
        <f t="shared" si="11"/>
        <v/>
      </c>
      <c r="CR25" s="117" t="str">
        <f t="shared" si="12"/>
        <v/>
      </c>
      <c r="CS25" s="121" t="str">
        <f t="shared" si="46"/>
        <v/>
      </c>
      <c r="CT25" s="121" t="str">
        <f t="shared" si="47"/>
        <v/>
      </c>
      <c r="CU25" s="117" t="str">
        <f t="shared" si="48"/>
        <v/>
      </c>
      <c r="CV25" s="117" t="str">
        <f t="shared" si="49"/>
        <v/>
      </c>
      <c r="CW25" s="117" t="str">
        <f t="shared" si="50"/>
        <v/>
      </c>
      <c r="CX25" s="121" t="str">
        <f t="shared" si="51"/>
        <v/>
      </c>
      <c r="CY25" s="10"/>
      <c r="CZ25" s="10"/>
      <c r="DA25" s="10"/>
      <c r="DB25" s="10"/>
      <c r="DC25" s="10"/>
      <c r="DF25" s="12"/>
      <c r="DG25" s="12"/>
      <c r="DH25" s="12"/>
      <c r="DI25" s="28" t="str">
        <f t="shared" si="13"/>
        <v/>
      </c>
      <c r="DL25" s="13" t="s">
        <v>3</v>
      </c>
    </row>
    <row r="26" spans="1:116" s="11" customFormat="1" ht="25.5" x14ac:dyDescent="0.2">
      <c r="A26" s="26">
        <v>16</v>
      </c>
      <c r="B26" s="27" t="str">
        <f t="shared" si="2"/>
        <v/>
      </c>
      <c r="C26" s="124"/>
      <c r="D26" s="40"/>
      <c r="E26" s="40"/>
      <c r="F26" s="40"/>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24"/>
      <c r="AQ26" s="16"/>
      <c r="AR26" s="24"/>
      <c r="AS26" s="16"/>
      <c r="AT26" s="16"/>
      <c r="AU26" s="16"/>
      <c r="AV26" s="16"/>
      <c r="AW26" s="16"/>
      <c r="AX26" s="119"/>
      <c r="AY26" s="131"/>
      <c r="AZ26" s="131"/>
      <c r="BA26" s="131"/>
      <c r="BB26" s="131"/>
      <c r="BC26" s="117" t="str">
        <f t="shared" si="3"/>
        <v/>
      </c>
      <c r="BD26" s="117" t="str">
        <f t="shared" si="4"/>
        <v/>
      </c>
      <c r="BE26" s="117" t="str">
        <f t="shared" si="5"/>
        <v/>
      </c>
      <c r="BF26" s="117" t="str">
        <f t="shared" si="6"/>
        <v/>
      </c>
      <c r="BG26" s="117" t="str">
        <f t="shared" si="7"/>
        <v/>
      </c>
      <c r="BH26" s="117" t="str">
        <f t="shared" si="14"/>
        <v/>
      </c>
      <c r="BI26" s="117" t="str">
        <f t="shared" si="15"/>
        <v/>
      </c>
      <c r="BJ26" s="117" t="str">
        <f t="shared" si="16"/>
        <v/>
      </c>
      <c r="BK26" s="117" t="str">
        <f t="shared" si="17"/>
        <v/>
      </c>
      <c r="BL26" s="117" t="str">
        <f t="shared" si="18"/>
        <v/>
      </c>
      <c r="BM26" s="117" t="str">
        <f t="shared" si="19"/>
        <v/>
      </c>
      <c r="BN26" s="117" t="str">
        <f t="shared" si="8"/>
        <v/>
      </c>
      <c r="BO26" s="117" t="str">
        <f t="shared" si="20"/>
        <v/>
      </c>
      <c r="BP26" s="117" t="str">
        <f t="shared" si="21"/>
        <v/>
      </c>
      <c r="BQ26" s="117" t="str">
        <f t="shared" si="22"/>
        <v/>
      </c>
      <c r="BR26" s="117" t="str">
        <f t="shared" si="23"/>
        <v/>
      </c>
      <c r="BS26" s="117" t="str">
        <f t="shared" si="24"/>
        <v/>
      </c>
      <c r="BT26" s="117" t="str">
        <f t="shared" si="25"/>
        <v/>
      </c>
      <c r="BU26" s="117" t="str">
        <f t="shared" si="26"/>
        <v/>
      </c>
      <c r="BV26" s="117" t="str">
        <f t="shared" si="27"/>
        <v/>
      </c>
      <c r="BW26" s="117" t="str">
        <f t="shared" si="28"/>
        <v/>
      </c>
      <c r="BX26" s="117" t="str">
        <f t="shared" si="29"/>
        <v/>
      </c>
      <c r="BY26" s="117" t="str">
        <f t="shared" si="30"/>
        <v/>
      </c>
      <c r="BZ26" s="117" t="str">
        <f t="shared" si="31"/>
        <v/>
      </c>
      <c r="CA26" s="117" t="str">
        <f t="shared" si="32"/>
        <v/>
      </c>
      <c r="CB26" s="117" t="str">
        <f t="shared" si="33"/>
        <v/>
      </c>
      <c r="CC26" s="117" t="str">
        <f t="shared" si="34"/>
        <v/>
      </c>
      <c r="CD26" s="117" t="str">
        <f t="shared" si="35"/>
        <v/>
      </c>
      <c r="CE26" s="117" t="str">
        <f t="shared" si="36"/>
        <v/>
      </c>
      <c r="CF26" s="117" t="str">
        <f t="shared" si="37"/>
        <v/>
      </c>
      <c r="CG26" s="117" t="str">
        <f t="shared" si="38"/>
        <v/>
      </c>
      <c r="CH26" s="117" t="str">
        <f t="shared" si="39"/>
        <v/>
      </c>
      <c r="CI26" s="117" t="str">
        <f t="shared" si="40"/>
        <v/>
      </c>
      <c r="CJ26" s="117" t="str">
        <f t="shared" si="41"/>
        <v/>
      </c>
      <c r="CK26" s="117" t="str">
        <f t="shared" si="42"/>
        <v/>
      </c>
      <c r="CL26" s="117" t="str">
        <f t="shared" si="43"/>
        <v/>
      </c>
      <c r="CM26" s="117" t="str">
        <f t="shared" si="44"/>
        <v/>
      </c>
      <c r="CN26" s="117" t="str">
        <f t="shared" si="45"/>
        <v/>
      </c>
      <c r="CO26" s="117" t="str">
        <f t="shared" si="9"/>
        <v/>
      </c>
      <c r="CP26" s="117" t="str">
        <f t="shared" si="10"/>
        <v/>
      </c>
      <c r="CQ26" s="117" t="str">
        <f t="shared" si="11"/>
        <v/>
      </c>
      <c r="CR26" s="117" t="str">
        <f t="shared" si="12"/>
        <v/>
      </c>
      <c r="CS26" s="121" t="str">
        <f t="shared" si="46"/>
        <v/>
      </c>
      <c r="CT26" s="121" t="str">
        <f t="shared" si="47"/>
        <v/>
      </c>
      <c r="CU26" s="117" t="str">
        <f t="shared" si="48"/>
        <v/>
      </c>
      <c r="CV26" s="117" t="str">
        <f t="shared" si="49"/>
        <v/>
      </c>
      <c r="CW26" s="117" t="str">
        <f t="shared" si="50"/>
        <v/>
      </c>
      <c r="CX26" s="121" t="str">
        <f t="shared" si="51"/>
        <v/>
      </c>
      <c r="CY26" s="10"/>
      <c r="CZ26" s="10"/>
      <c r="DA26" s="10"/>
      <c r="DB26" s="10"/>
      <c r="DC26" s="10"/>
      <c r="DF26" s="12"/>
      <c r="DG26" s="12"/>
      <c r="DH26" s="12"/>
      <c r="DI26" s="28" t="str">
        <f t="shared" si="13"/>
        <v/>
      </c>
      <c r="DL26" s="13" t="s">
        <v>3</v>
      </c>
    </row>
    <row r="27" spans="1:116" s="11" customFormat="1" ht="25.5" x14ac:dyDescent="0.2">
      <c r="A27" s="26">
        <v>17</v>
      </c>
      <c r="B27" s="27" t="str">
        <f t="shared" si="2"/>
        <v/>
      </c>
      <c r="C27" s="124"/>
      <c r="D27" s="40"/>
      <c r="E27" s="40"/>
      <c r="F27" s="40"/>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24"/>
      <c r="AQ27" s="16"/>
      <c r="AR27" s="24"/>
      <c r="AS27" s="16"/>
      <c r="AT27" s="16"/>
      <c r="AU27" s="16"/>
      <c r="AV27" s="16"/>
      <c r="AW27" s="16"/>
      <c r="AX27" s="119"/>
      <c r="AY27" s="131"/>
      <c r="AZ27" s="131"/>
      <c r="BA27" s="131"/>
      <c r="BB27" s="131"/>
      <c r="BC27" s="117" t="str">
        <f t="shared" si="3"/>
        <v/>
      </c>
      <c r="BD27" s="117" t="str">
        <f t="shared" si="4"/>
        <v/>
      </c>
      <c r="BE27" s="117" t="str">
        <f t="shared" si="5"/>
        <v/>
      </c>
      <c r="BF27" s="117" t="str">
        <f t="shared" si="6"/>
        <v/>
      </c>
      <c r="BG27" s="117" t="str">
        <f t="shared" si="7"/>
        <v/>
      </c>
      <c r="BH27" s="117" t="str">
        <f t="shared" si="14"/>
        <v/>
      </c>
      <c r="BI27" s="117" t="str">
        <f t="shared" si="15"/>
        <v/>
      </c>
      <c r="BJ27" s="117" t="str">
        <f t="shared" si="16"/>
        <v/>
      </c>
      <c r="BK27" s="117" t="str">
        <f t="shared" si="17"/>
        <v/>
      </c>
      <c r="BL27" s="117" t="str">
        <f t="shared" si="18"/>
        <v/>
      </c>
      <c r="BM27" s="117" t="str">
        <f t="shared" si="19"/>
        <v/>
      </c>
      <c r="BN27" s="117" t="str">
        <f t="shared" si="8"/>
        <v/>
      </c>
      <c r="BO27" s="117" t="str">
        <f t="shared" si="20"/>
        <v/>
      </c>
      <c r="BP27" s="117" t="str">
        <f t="shared" si="21"/>
        <v/>
      </c>
      <c r="BQ27" s="117" t="str">
        <f t="shared" si="22"/>
        <v/>
      </c>
      <c r="BR27" s="117" t="str">
        <f t="shared" si="23"/>
        <v/>
      </c>
      <c r="BS27" s="117" t="str">
        <f t="shared" si="24"/>
        <v/>
      </c>
      <c r="BT27" s="117" t="str">
        <f t="shared" si="25"/>
        <v/>
      </c>
      <c r="BU27" s="117" t="str">
        <f t="shared" si="26"/>
        <v/>
      </c>
      <c r="BV27" s="117" t="str">
        <f t="shared" si="27"/>
        <v/>
      </c>
      <c r="BW27" s="117" t="str">
        <f t="shared" si="28"/>
        <v/>
      </c>
      <c r="BX27" s="117" t="str">
        <f t="shared" si="29"/>
        <v/>
      </c>
      <c r="BY27" s="117" t="str">
        <f t="shared" si="30"/>
        <v/>
      </c>
      <c r="BZ27" s="117" t="str">
        <f t="shared" si="31"/>
        <v/>
      </c>
      <c r="CA27" s="117" t="str">
        <f t="shared" si="32"/>
        <v/>
      </c>
      <c r="CB27" s="117" t="str">
        <f t="shared" si="33"/>
        <v/>
      </c>
      <c r="CC27" s="117" t="str">
        <f t="shared" si="34"/>
        <v/>
      </c>
      <c r="CD27" s="117" t="str">
        <f t="shared" si="35"/>
        <v/>
      </c>
      <c r="CE27" s="117" t="str">
        <f t="shared" si="36"/>
        <v/>
      </c>
      <c r="CF27" s="117" t="str">
        <f t="shared" si="37"/>
        <v/>
      </c>
      <c r="CG27" s="117" t="str">
        <f t="shared" si="38"/>
        <v/>
      </c>
      <c r="CH27" s="117" t="str">
        <f t="shared" si="39"/>
        <v/>
      </c>
      <c r="CI27" s="117" t="str">
        <f t="shared" si="40"/>
        <v/>
      </c>
      <c r="CJ27" s="117" t="str">
        <f t="shared" si="41"/>
        <v/>
      </c>
      <c r="CK27" s="117" t="str">
        <f t="shared" si="42"/>
        <v/>
      </c>
      <c r="CL27" s="117" t="str">
        <f t="shared" si="43"/>
        <v/>
      </c>
      <c r="CM27" s="117" t="str">
        <f t="shared" si="44"/>
        <v/>
      </c>
      <c r="CN27" s="117" t="str">
        <f t="shared" si="45"/>
        <v/>
      </c>
      <c r="CO27" s="117" t="str">
        <f t="shared" si="9"/>
        <v/>
      </c>
      <c r="CP27" s="117" t="str">
        <f t="shared" si="10"/>
        <v/>
      </c>
      <c r="CQ27" s="117" t="str">
        <f t="shared" si="11"/>
        <v/>
      </c>
      <c r="CR27" s="117" t="str">
        <f t="shared" si="12"/>
        <v/>
      </c>
      <c r="CS27" s="121" t="str">
        <f t="shared" si="46"/>
        <v/>
      </c>
      <c r="CT27" s="121" t="str">
        <f t="shared" si="47"/>
        <v/>
      </c>
      <c r="CU27" s="117" t="str">
        <f t="shared" si="48"/>
        <v/>
      </c>
      <c r="CV27" s="117" t="str">
        <f t="shared" si="49"/>
        <v/>
      </c>
      <c r="CW27" s="117" t="str">
        <f t="shared" si="50"/>
        <v/>
      </c>
      <c r="CX27" s="121" t="str">
        <f t="shared" si="51"/>
        <v/>
      </c>
      <c r="CY27" s="10"/>
      <c r="CZ27" s="10"/>
      <c r="DA27" s="10"/>
      <c r="DB27" s="10"/>
      <c r="DC27" s="10"/>
      <c r="DF27" s="12"/>
      <c r="DG27" s="12"/>
      <c r="DH27" s="12"/>
      <c r="DI27" s="28" t="str">
        <f t="shared" si="13"/>
        <v/>
      </c>
      <c r="DL27" s="13" t="s">
        <v>3</v>
      </c>
    </row>
    <row r="28" spans="1:116" s="11" customFormat="1" ht="25.5" x14ac:dyDescent="0.2">
      <c r="A28" s="26">
        <v>18</v>
      </c>
      <c r="B28" s="27" t="str">
        <f t="shared" si="2"/>
        <v/>
      </c>
      <c r="C28" s="124"/>
      <c r="D28" s="40"/>
      <c r="E28" s="40"/>
      <c r="F28" s="40"/>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24"/>
      <c r="AQ28" s="16"/>
      <c r="AR28" s="24"/>
      <c r="AS28" s="16"/>
      <c r="AT28" s="16"/>
      <c r="AU28" s="16"/>
      <c r="AV28" s="16"/>
      <c r="AW28" s="16"/>
      <c r="AX28" s="119"/>
      <c r="AY28" s="131"/>
      <c r="AZ28" s="131"/>
      <c r="BA28" s="131"/>
      <c r="BB28" s="131"/>
      <c r="BC28" s="117" t="str">
        <f t="shared" si="3"/>
        <v/>
      </c>
      <c r="BD28" s="117" t="str">
        <f t="shared" si="4"/>
        <v/>
      </c>
      <c r="BE28" s="117" t="str">
        <f t="shared" si="5"/>
        <v/>
      </c>
      <c r="BF28" s="117" t="str">
        <f t="shared" si="6"/>
        <v/>
      </c>
      <c r="BG28" s="117" t="str">
        <f t="shared" si="7"/>
        <v/>
      </c>
      <c r="BH28" s="117" t="str">
        <f t="shared" si="14"/>
        <v/>
      </c>
      <c r="BI28" s="117" t="str">
        <f t="shared" si="15"/>
        <v/>
      </c>
      <c r="BJ28" s="117" t="str">
        <f t="shared" si="16"/>
        <v/>
      </c>
      <c r="BK28" s="117" t="str">
        <f t="shared" si="17"/>
        <v/>
      </c>
      <c r="BL28" s="117" t="str">
        <f t="shared" si="18"/>
        <v/>
      </c>
      <c r="BM28" s="117" t="str">
        <f t="shared" si="19"/>
        <v/>
      </c>
      <c r="BN28" s="117" t="str">
        <f t="shared" si="8"/>
        <v/>
      </c>
      <c r="BO28" s="117" t="str">
        <f t="shared" si="20"/>
        <v/>
      </c>
      <c r="BP28" s="117" t="str">
        <f t="shared" si="21"/>
        <v/>
      </c>
      <c r="BQ28" s="117" t="str">
        <f t="shared" si="22"/>
        <v/>
      </c>
      <c r="BR28" s="117" t="str">
        <f t="shared" si="23"/>
        <v/>
      </c>
      <c r="BS28" s="117" t="str">
        <f t="shared" si="24"/>
        <v/>
      </c>
      <c r="BT28" s="117" t="str">
        <f t="shared" si="25"/>
        <v/>
      </c>
      <c r="BU28" s="117" t="str">
        <f t="shared" si="26"/>
        <v/>
      </c>
      <c r="BV28" s="117" t="str">
        <f t="shared" si="27"/>
        <v/>
      </c>
      <c r="BW28" s="117" t="str">
        <f t="shared" si="28"/>
        <v/>
      </c>
      <c r="BX28" s="117" t="str">
        <f t="shared" si="29"/>
        <v/>
      </c>
      <c r="BY28" s="117" t="str">
        <f t="shared" si="30"/>
        <v/>
      </c>
      <c r="BZ28" s="117" t="str">
        <f t="shared" si="31"/>
        <v/>
      </c>
      <c r="CA28" s="117" t="str">
        <f t="shared" si="32"/>
        <v/>
      </c>
      <c r="CB28" s="117" t="str">
        <f t="shared" si="33"/>
        <v/>
      </c>
      <c r="CC28" s="117" t="str">
        <f t="shared" si="34"/>
        <v/>
      </c>
      <c r="CD28" s="117" t="str">
        <f t="shared" si="35"/>
        <v/>
      </c>
      <c r="CE28" s="117" t="str">
        <f t="shared" si="36"/>
        <v/>
      </c>
      <c r="CF28" s="117" t="str">
        <f t="shared" si="37"/>
        <v/>
      </c>
      <c r="CG28" s="117" t="str">
        <f t="shared" si="38"/>
        <v/>
      </c>
      <c r="CH28" s="117" t="str">
        <f t="shared" si="39"/>
        <v/>
      </c>
      <c r="CI28" s="117" t="str">
        <f t="shared" si="40"/>
        <v/>
      </c>
      <c r="CJ28" s="117" t="str">
        <f t="shared" si="41"/>
        <v/>
      </c>
      <c r="CK28" s="117" t="str">
        <f t="shared" si="42"/>
        <v/>
      </c>
      <c r="CL28" s="117" t="str">
        <f t="shared" si="43"/>
        <v/>
      </c>
      <c r="CM28" s="117" t="str">
        <f t="shared" si="44"/>
        <v/>
      </c>
      <c r="CN28" s="117" t="str">
        <f t="shared" si="45"/>
        <v/>
      </c>
      <c r="CO28" s="117" t="str">
        <f t="shared" si="9"/>
        <v/>
      </c>
      <c r="CP28" s="117" t="str">
        <f t="shared" si="10"/>
        <v/>
      </c>
      <c r="CQ28" s="117" t="str">
        <f t="shared" si="11"/>
        <v/>
      </c>
      <c r="CR28" s="117" t="str">
        <f t="shared" si="12"/>
        <v/>
      </c>
      <c r="CS28" s="121" t="str">
        <f t="shared" si="46"/>
        <v/>
      </c>
      <c r="CT28" s="121" t="str">
        <f t="shared" si="47"/>
        <v/>
      </c>
      <c r="CU28" s="117" t="str">
        <f t="shared" si="48"/>
        <v/>
      </c>
      <c r="CV28" s="117" t="str">
        <f t="shared" si="49"/>
        <v/>
      </c>
      <c r="CW28" s="117" t="str">
        <f t="shared" si="50"/>
        <v/>
      </c>
      <c r="CX28" s="121" t="str">
        <f t="shared" si="51"/>
        <v/>
      </c>
      <c r="CY28" s="10"/>
      <c r="CZ28" s="10"/>
      <c r="DA28" s="10"/>
      <c r="DB28" s="10"/>
      <c r="DC28" s="10"/>
      <c r="DF28" s="12"/>
      <c r="DG28" s="12"/>
      <c r="DH28" s="12"/>
      <c r="DI28" s="28" t="str">
        <f t="shared" si="13"/>
        <v/>
      </c>
      <c r="DL28" s="13" t="s">
        <v>3</v>
      </c>
    </row>
    <row r="29" spans="1:116" s="11" customFormat="1" ht="25.5" x14ac:dyDescent="0.2">
      <c r="A29" s="26">
        <v>19</v>
      </c>
      <c r="B29" s="27" t="str">
        <f t="shared" si="2"/>
        <v/>
      </c>
      <c r="C29" s="124"/>
      <c r="D29" s="40"/>
      <c r="E29" s="40"/>
      <c r="F29" s="40"/>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24"/>
      <c r="AQ29" s="16"/>
      <c r="AR29" s="24"/>
      <c r="AS29" s="16"/>
      <c r="AT29" s="16"/>
      <c r="AU29" s="16"/>
      <c r="AV29" s="16"/>
      <c r="AW29" s="16"/>
      <c r="AX29" s="119"/>
      <c r="AY29" s="131"/>
      <c r="AZ29" s="131"/>
      <c r="BA29" s="131"/>
      <c r="BB29" s="131"/>
      <c r="BC29" s="117" t="str">
        <f t="shared" si="3"/>
        <v/>
      </c>
      <c r="BD29" s="117" t="str">
        <f t="shared" si="4"/>
        <v/>
      </c>
      <c r="BE29" s="117" t="str">
        <f t="shared" si="5"/>
        <v/>
      </c>
      <c r="BF29" s="117" t="str">
        <f t="shared" si="6"/>
        <v/>
      </c>
      <c r="BG29" s="117" t="str">
        <f t="shared" si="7"/>
        <v/>
      </c>
      <c r="BH29" s="117" t="str">
        <f t="shared" si="14"/>
        <v/>
      </c>
      <c r="BI29" s="117" t="str">
        <f t="shared" si="15"/>
        <v/>
      </c>
      <c r="BJ29" s="117" t="str">
        <f t="shared" si="16"/>
        <v/>
      </c>
      <c r="BK29" s="117" t="str">
        <f t="shared" si="17"/>
        <v/>
      </c>
      <c r="BL29" s="117" t="str">
        <f t="shared" si="18"/>
        <v/>
      </c>
      <c r="BM29" s="117" t="str">
        <f t="shared" si="19"/>
        <v/>
      </c>
      <c r="BN29" s="117" t="str">
        <f t="shared" si="8"/>
        <v/>
      </c>
      <c r="BO29" s="117" t="str">
        <f t="shared" si="20"/>
        <v/>
      </c>
      <c r="BP29" s="117" t="str">
        <f t="shared" si="21"/>
        <v/>
      </c>
      <c r="BQ29" s="117" t="str">
        <f t="shared" si="22"/>
        <v/>
      </c>
      <c r="BR29" s="117" t="str">
        <f t="shared" si="23"/>
        <v/>
      </c>
      <c r="BS29" s="117" t="str">
        <f t="shared" si="24"/>
        <v/>
      </c>
      <c r="BT29" s="117" t="str">
        <f t="shared" si="25"/>
        <v/>
      </c>
      <c r="BU29" s="117" t="str">
        <f t="shared" si="26"/>
        <v/>
      </c>
      <c r="BV29" s="117" t="str">
        <f t="shared" si="27"/>
        <v/>
      </c>
      <c r="BW29" s="117" t="str">
        <f t="shared" si="28"/>
        <v/>
      </c>
      <c r="BX29" s="117" t="str">
        <f t="shared" si="29"/>
        <v/>
      </c>
      <c r="BY29" s="117" t="str">
        <f t="shared" si="30"/>
        <v/>
      </c>
      <c r="BZ29" s="117" t="str">
        <f t="shared" si="31"/>
        <v/>
      </c>
      <c r="CA29" s="117" t="str">
        <f t="shared" si="32"/>
        <v/>
      </c>
      <c r="CB29" s="117" t="str">
        <f t="shared" si="33"/>
        <v/>
      </c>
      <c r="CC29" s="117" t="str">
        <f t="shared" si="34"/>
        <v/>
      </c>
      <c r="CD29" s="117" t="str">
        <f t="shared" si="35"/>
        <v/>
      </c>
      <c r="CE29" s="117" t="str">
        <f t="shared" si="36"/>
        <v/>
      </c>
      <c r="CF29" s="117" t="str">
        <f t="shared" si="37"/>
        <v/>
      </c>
      <c r="CG29" s="117" t="str">
        <f t="shared" si="38"/>
        <v/>
      </c>
      <c r="CH29" s="117" t="str">
        <f t="shared" si="39"/>
        <v/>
      </c>
      <c r="CI29" s="117" t="str">
        <f t="shared" si="40"/>
        <v/>
      </c>
      <c r="CJ29" s="117" t="str">
        <f t="shared" si="41"/>
        <v/>
      </c>
      <c r="CK29" s="117" t="str">
        <f t="shared" si="42"/>
        <v/>
      </c>
      <c r="CL29" s="117" t="str">
        <f t="shared" si="43"/>
        <v/>
      </c>
      <c r="CM29" s="117" t="str">
        <f t="shared" si="44"/>
        <v/>
      </c>
      <c r="CN29" s="117" t="str">
        <f t="shared" si="45"/>
        <v/>
      </c>
      <c r="CO29" s="117" t="str">
        <f t="shared" si="9"/>
        <v/>
      </c>
      <c r="CP29" s="117" t="str">
        <f t="shared" si="10"/>
        <v/>
      </c>
      <c r="CQ29" s="117" t="str">
        <f t="shared" si="11"/>
        <v/>
      </c>
      <c r="CR29" s="117" t="str">
        <f t="shared" si="12"/>
        <v/>
      </c>
      <c r="CS29" s="121" t="str">
        <f t="shared" si="46"/>
        <v/>
      </c>
      <c r="CT29" s="121" t="str">
        <f t="shared" si="47"/>
        <v/>
      </c>
      <c r="CU29" s="117" t="str">
        <f t="shared" si="48"/>
        <v/>
      </c>
      <c r="CV29" s="117" t="str">
        <f t="shared" si="49"/>
        <v/>
      </c>
      <c r="CW29" s="117" t="str">
        <f t="shared" si="50"/>
        <v/>
      </c>
      <c r="CX29" s="121" t="str">
        <f t="shared" si="51"/>
        <v/>
      </c>
      <c r="CY29" s="10"/>
      <c r="CZ29" s="10"/>
      <c r="DA29" s="10"/>
      <c r="DB29" s="10"/>
      <c r="DC29" s="10"/>
      <c r="DF29" s="12"/>
      <c r="DG29" s="12"/>
      <c r="DH29" s="12"/>
      <c r="DI29" s="28" t="str">
        <f t="shared" si="13"/>
        <v/>
      </c>
      <c r="DL29" s="13" t="s">
        <v>3</v>
      </c>
    </row>
    <row r="30" spans="1:116" s="11" customFormat="1" ht="25.5" x14ac:dyDescent="0.2">
      <c r="A30" s="26">
        <v>20</v>
      </c>
      <c r="B30" s="27" t="str">
        <f t="shared" si="2"/>
        <v/>
      </c>
      <c r="C30" s="124"/>
      <c r="D30" s="40"/>
      <c r="E30" s="40"/>
      <c r="F30" s="40"/>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24"/>
      <c r="AQ30" s="16"/>
      <c r="AR30" s="24"/>
      <c r="AS30" s="16"/>
      <c r="AT30" s="16"/>
      <c r="AU30" s="16"/>
      <c r="AV30" s="16"/>
      <c r="AW30" s="16"/>
      <c r="AX30" s="119"/>
      <c r="AY30" s="131"/>
      <c r="AZ30" s="131"/>
      <c r="BA30" s="131"/>
      <c r="BB30" s="131"/>
      <c r="BC30" s="117" t="str">
        <f t="shared" si="3"/>
        <v/>
      </c>
      <c r="BD30" s="117" t="str">
        <f t="shared" si="4"/>
        <v/>
      </c>
      <c r="BE30" s="117" t="str">
        <f t="shared" si="5"/>
        <v/>
      </c>
      <c r="BF30" s="117" t="str">
        <f t="shared" si="6"/>
        <v/>
      </c>
      <c r="BG30" s="117" t="str">
        <f t="shared" si="7"/>
        <v/>
      </c>
      <c r="BH30" s="117" t="str">
        <f t="shared" si="14"/>
        <v/>
      </c>
      <c r="BI30" s="117" t="str">
        <f t="shared" si="15"/>
        <v/>
      </c>
      <c r="BJ30" s="117" t="str">
        <f t="shared" si="16"/>
        <v/>
      </c>
      <c r="BK30" s="117" t="str">
        <f t="shared" si="17"/>
        <v/>
      </c>
      <c r="BL30" s="117" t="str">
        <f t="shared" si="18"/>
        <v/>
      </c>
      <c r="BM30" s="117" t="str">
        <f t="shared" si="19"/>
        <v/>
      </c>
      <c r="BN30" s="117" t="str">
        <f t="shared" si="8"/>
        <v/>
      </c>
      <c r="BO30" s="117" t="str">
        <f t="shared" si="20"/>
        <v/>
      </c>
      <c r="BP30" s="117" t="str">
        <f t="shared" si="21"/>
        <v/>
      </c>
      <c r="BQ30" s="117" t="str">
        <f t="shared" si="22"/>
        <v/>
      </c>
      <c r="BR30" s="117" t="str">
        <f t="shared" si="23"/>
        <v/>
      </c>
      <c r="BS30" s="117" t="str">
        <f t="shared" si="24"/>
        <v/>
      </c>
      <c r="BT30" s="117" t="str">
        <f t="shared" si="25"/>
        <v/>
      </c>
      <c r="BU30" s="117" t="str">
        <f t="shared" si="26"/>
        <v/>
      </c>
      <c r="BV30" s="117" t="str">
        <f t="shared" si="27"/>
        <v/>
      </c>
      <c r="BW30" s="117" t="str">
        <f t="shared" si="28"/>
        <v/>
      </c>
      <c r="BX30" s="117" t="str">
        <f t="shared" si="29"/>
        <v/>
      </c>
      <c r="BY30" s="117" t="str">
        <f t="shared" si="30"/>
        <v/>
      </c>
      <c r="BZ30" s="117" t="str">
        <f t="shared" si="31"/>
        <v/>
      </c>
      <c r="CA30" s="117" t="str">
        <f t="shared" si="32"/>
        <v/>
      </c>
      <c r="CB30" s="117" t="str">
        <f t="shared" si="33"/>
        <v/>
      </c>
      <c r="CC30" s="117" t="str">
        <f t="shared" si="34"/>
        <v/>
      </c>
      <c r="CD30" s="117" t="str">
        <f t="shared" si="35"/>
        <v/>
      </c>
      <c r="CE30" s="117" t="str">
        <f t="shared" si="36"/>
        <v/>
      </c>
      <c r="CF30" s="117" t="str">
        <f t="shared" si="37"/>
        <v/>
      </c>
      <c r="CG30" s="117" t="str">
        <f t="shared" si="38"/>
        <v/>
      </c>
      <c r="CH30" s="117" t="str">
        <f t="shared" si="39"/>
        <v/>
      </c>
      <c r="CI30" s="117" t="str">
        <f t="shared" si="40"/>
        <v/>
      </c>
      <c r="CJ30" s="117" t="str">
        <f t="shared" si="41"/>
        <v/>
      </c>
      <c r="CK30" s="117" t="str">
        <f t="shared" si="42"/>
        <v/>
      </c>
      <c r="CL30" s="117" t="str">
        <f t="shared" si="43"/>
        <v/>
      </c>
      <c r="CM30" s="117" t="str">
        <f t="shared" si="44"/>
        <v/>
      </c>
      <c r="CN30" s="117" t="str">
        <f t="shared" si="45"/>
        <v/>
      </c>
      <c r="CO30" s="117" t="str">
        <f t="shared" si="9"/>
        <v/>
      </c>
      <c r="CP30" s="117" t="str">
        <f t="shared" si="10"/>
        <v/>
      </c>
      <c r="CQ30" s="117" t="str">
        <f t="shared" si="11"/>
        <v/>
      </c>
      <c r="CR30" s="117" t="str">
        <f t="shared" si="12"/>
        <v/>
      </c>
      <c r="CS30" s="121" t="str">
        <f t="shared" si="46"/>
        <v/>
      </c>
      <c r="CT30" s="121" t="str">
        <f t="shared" si="47"/>
        <v/>
      </c>
      <c r="CU30" s="117" t="str">
        <f t="shared" si="48"/>
        <v/>
      </c>
      <c r="CV30" s="117" t="str">
        <f t="shared" si="49"/>
        <v/>
      </c>
      <c r="CW30" s="117" t="str">
        <f t="shared" si="50"/>
        <v/>
      </c>
      <c r="CX30" s="121" t="str">
        <f t="shared" si="51"/>
        <v/>
      </c>
      <c r="CY30" s="10"/>
      <c r="CZ30" s="10"/>
      <c r="DA30" s="10"/>
      <c r="DB30" s="10"/>
      <c r="DC30" s="10"/>
      <c r="DF30" s="12"/>
      <c r="DG30" s="12"/>
      <c r="DH30" s="12"/>
      <c r="DI30" s="28" t="str">
        <f t="shared" si="13"/>
        <v/>
      </c>
      <c r="DL30" s="13" t="s">
        <v>3</v>
      </c>
    </row>
    <row r="31" spans="1:116" s="11" customFormat="1" ht="25.5" x14ac:dyDescent="0.2">
      <c r="A31" s="26">
        <v>21</v>
      </c>
      <c r="B31" s="27" t="str">
        <f t="shared" si="2"/>
        <v/>
      </c>
      <c r="C31" s="124"/>
      <c r="D31" s="40"/>
      <c r="E31" s="40"/>
      <c r="F31" s="40"/>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24"/>
      <c r="AQ31" s="16"/>
      <c r="AR31" s="24"/>
      <c r="AS31" s="16"/>
      <c r="AT31" s="16"/>
      <c r="AU31" s="16"/>
      <c r="AV31" s="16"/>
      <c r="AW31" s="16"/>
      <c r="AX31" s="119"/>
      <c r="AY31" s="131"/>
      <c r="AZ31" s="131"/>
      <c r="BA31" s="131"/>
      <c r="BB31" s="131"/>
      <c r="BC31" s="117" t="str">
        <f t="shared" si="3"/>
        <v/>
      </c>
      <c r="BD31" s="117" t="str">
        <f t="shared" si="4"/>
        <v/>
      </c>
      <c r="BE31" s="117" t="str">
        <f t="shared" si="5"/>
        <v/>
      </c>
      <c r="BF31" s="117" t="str">
        <f t="shared" si="6"/>
        <v/>
      </c>
      <c r="BG31" s="117" t="str">
        <f t="shared" si="7"/>
        <v/>
      </c>
      <c r="BH31" s="117" t="str">
        <f t="shared" si="14"/>
        <v/>
      </c>
      <c r="BI31" s="117" t="str">
        <f t="shared" si="15"/>
        <v/>
      </c>
      <c r="BJ31" s="117" t="str">
        <f t="shared" si="16"/>
        <v/>
      </c>
      <c r="BK31" s="117" t="str">
        <f t="shared" si="17"/>
        <v/>
      </c>
      <c r="BL31" s="117" t="str">
        <f t="shared" si="18"/>
        <v/>
      </c>
      <c r="BM31" s="117" t="str">
        <f t="shared" si="19"/>
        <v/>
      </c>
      <c r="BN31" s="117" t="str">
        <f t="shared" si="8"/>
        <v/>
      </c>
      <c r="BO31" s="117" t="str">
        <f t="shared" si="20"/>
        <v/>
      </c>
      <c r="BP31" s="117" t="str">
        <f t="shared" si="21"/>
        <v/>
      </c>
      <c r="BQ31" s="117" t="str">
        <f t="shared" si="22"/>
        <v/>
      </c>
      <c r="BR31" s="117" t="str">
        <f t="shared" si="23"/>
        <v/>
      </c>
      <c r="BS31" s="117" t="str">
        <f t="shared" si="24"/>
        <v/>
      </c>
      <c r="BT31" s="117" t="str">
        <f t="shared" si="25"/>
        <v/>
      </c>
      <c r="BU31" s="117" t="str">
        <f t="shared" si="26"/>
        <v/>
      </c>
      <c r="BV31" s="117" t="str">
        <f t="shared" si="27"/>
        <v/>
      </c>
      <c r="BW31" s="117" t="str">
        <f t="shared" si="28"/>
        <v/>
      </c>
      <c r="BX31" s="117" t="str">
        <f t="shared" si="29"/>
        <v/>
      </c>
      <c r="BY31" s="117" t="str">
        <f t="shared" si="30"/>
        <v/>
      </c>
      <c r="BZ31" s="117" t="str">
        <f t="shared" si="31"/>
        <v/>
      </c>
      <c r="CA31" s="117" t="str">
        <f t="shared" si="32"/>
        <v/>
      </c>
      <c r="CB31" s="117" t="str">
        <f t="shared" si="33"/>
        <v/>
      </c>
      <c r="CC31" s="117" t="str">
        <f t="shared" si="34"/>
        <v/>
      </c>
      <c r="CD31" s="117" t="str">
        <f t="shared" si="35"/>
        <v/>
      </c>
      <c r="CE31" s="117" t="str">
        <f t="shared" si="36"/>
        <v/>
      </c>
      <c r="CF31" s="117" t="str">
        <f t="shared" si="37"/>
        <v/>
      </c>
      <c r="CG31" s="117" t="str">
        <f t="shared" si="38"/>
        <v/>
      </c>
      <c r="CH31" s="117" t="str">
        <f t="shared" si="39"/>
        <v/>
      </c>
      <c r="CI31" s="117" t="str">
        <f t="shared" si="40"/>
        <v/>
      </c>
      <c r="CJ31" s="117" t="str">
        <f t="shared" si="41"/>
        <v/>
      </c>
      <c r="CK31" s="117" t="str">
        <f t="shared" si="42"/>
        <v/>
      </c>
      <c r="CL31" s="117" t="str">
        <f t="shared" si="43"/>
        <v/>
      </c>
      <c r="CM31" s="117" t="str">
        <f t="shared" si="44"/>
        <v/>
      </c>
      <c r="CN31" s="117" t="str">
        <f t="shared" si="45"/>
        <v/>
      </c>
      <c r="CO31" s="117" t="str">
        <f t="shared" si="9"/>
        <v/>
      </c>
      <c r="CP31" s="117" t="str">
        <f t="shared" si="10"/>
        <v/>
      </c>
      <c r="CQ31" s="117" t="str">
        <f t="shared" si="11"/>
        <v/>
      </c>
      <c r="CR31" s="117" t="str">
        <f t="shared" si="12"/>
        <v/>
      </c>
      <c r="CS31" s="121" t="str">
        <f t="shared" si="46"/>
        <v/>
      </c>
      <c r="CT31" s="121" t="str">
        <f t="shared" si="47"/>
        <v/>
      </c>
      <c r="CU31" s="117" t="str">
        <f t="shared" si="48"/>
        <v/>
      </c>
      <c r="CV31" s="117" t="str">
        <f t="shared" si="49"/>
        <v/>
      </c>
      <c r="CW31" s="117" t="str">
        <f t="shared" si="50"/>
        <v/>
      </c>
      <c r="CX31" s="121" t="str">
        <f t="shared" si="51"/>
        <v/>
      </c>
      <c r="CY31" s="10"/>
      <c r="CZ31" s="10"/>
      <c r="DA31" s="10"/>
      <c r="DB31" s="10"/>
      <c r="DC31" s="10"/>
      <c r="DF31" s="12"/>
      <c r="DG31" s="12"/>
      <c r="DH31" s="12"/>
      <c r="DI31" s="28" t="str">
        <f t="shared" si="13"/>
        <v/>
      </c>
      <c r="DL31" s="13" t="s">
        <v>3</v>
      </c>
    </row>
    <row r="32" spans="1:116" s="11" customFormat="1" ht="25.5" x14ac:dyDescent="0.2">
      <c r="A32" s="26">
        <v>22</v>
      </c>
      <c r="B32" s="27" t="str">
        <f t="shared" si="2"/>
        <v/>
      </c>
      <c r="C32" s="124"/>
      <c r="D32" s="40"/>
      <c r="E32" s="40"/>
      <c r="F32" s="40"/>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24"/>
      <c r="AQ32" s="16"/>
      <c r="AR32" s="24"/>
      <c r="AS32" s="16"/>
      <c r="AT32" s="16"/>
      <c r="AU32" s="16"/>
      <c r="AV32" s="16"/>
      <c r="AW32" s="16"/>
      <c r="AX32" s="119"/>
      <c r="AY32" s="131"/>
      <c r="AZ32" s="131"/>
      <c r="BA32" s="131"/>
      <c r="BB32" s="131"/>
      <c r="BC32" s="117" t="str">
        <f t="shared" si="3"/>
        <v/>
      </c>
      <c r="BD32" s="117" t="str">
        <f t="shared" si="4"/>
        <v/>
      </c>
      <c r="BE32" s="117" t="str">
        <f t="shared" si="5"/>
        <v/>
      </c>
      <c r="BF32" s="117" t="str">
        <f t="shared" si="6"/>
        <v/>
      </c>
      <c r="BG32" s="117" t="str">
        <f t="shared" si="7"/>
        <v/>
      </c>
      <c r="BH32" s="117" t="str">
        <f t="shared" si="14"/>
        <v/>
      </c>
      <c r="BI32" s="117" t="str">
        <f t="shared" si="15"/>
        <v/>
      </c>
      <c r="BJ32" s="117" t="str">
        <f t="shared" si="16"/>
        <v/>
      </c>
      <c r="BK32" s="117" t="str">
        <f t="shared" si="17"/>
        <v/>
      </c>
      <c r="BL32" s="117" t="str">
        <f t="shared" si="18"/>
        <v/>
      </c>
      <c r="BM32" s="117" t="str">
        <f t="shared" si="19"/>
        <v/>
      </c>
      <c r="BN32" s="117" t="str">
        <f t="shared" si="8"/>
        <v/>
      </c>
      <c r="BO32" s="117" t="str">
        <f t="shared" si="20"/>
        <v/>
      </c>
      <c r="BP32" s="117" t="str">
        <f t="shared" si="21"/>
        <v/>
      </c>
      <c r="BQ32" s="117" t="str">
        <f t="shared" si="22"/>
        <v/>
      </c>
      <c r="BR32" s="117" t="str">
        <f t="shared" si="23"/>
        <v/>
      </c>
      <c r="BS32" s="117" t="str">
        <f t="shared" si="24"/>
        <v/>
      </c>
      <c r="BT32" s="117" t="str">
        <f t="shared" si="25"/>
        <v/>
      </c>
      <c r="BU32" s="117" t="str">
        <f t="shared" si="26"/>
        <v/>
      </c>
      <c r="BV32" s="117" t="str">
        <f t="shared" si="27"/>
        <v/>
      </c>
      <c r="BW32" s="117" t="str">
        <f t="shared" si="28"/>
        <v/>
      </c>
      <c r="BX32" s="117" t="str">
        <f t="shared" si="29"/>
        <v/>
      </c>
      <c r="BY32" s="117" t="str">
        <f t="shared" si="30"/>
        <v/>
      </c>
      <c r="BZ32" s="117" t="str">
        <f t="shared" si="31"/>
        <v/>
      </c>
      <c r="CA32" s="117" t="str">
        <f t="shared" si="32"/>
        <v/>
      </c>
      <c r="CB32" s="117" t="str">
        <f t="shared" si="33"/>
        <v/>
      </c>
      <c r="CC32" s="117" t="str">
        <f t="shared" si="34"/>
        <v/>
      </c>
      <c r="CD32" s="117" t="str">
        <f t="shared" si="35"/>
        <v/>
      </c>
      <c r="CE32" s="117" t="str">
        <f t="shared" si="36"/>
        <v/>
      </c>
      <c r="CF32" s="117" t="str">
        <f t="shared" si="37"/>
        <v/>
      </c>
      <c r="CG32" s="117" t="str">
        <f t="shared" si="38"/>
        <v/>
      </c>
      <c r="CH32" s="117" t="str">
        <f t="shared" si="39"/>
        <v/>
      </c>
      <c r="CI32" s="117" t="str">
        <f t="shared" si="40"/>
        <v/>
      </c>
      <c r="CJ32" s="117" t="str">
        <f t="shared" si="41"/>
        <v/>
      </c>
      <c r="CK32" s="117" t="str">
        <f t="shared" si="42"/>
        <v/>
      </c>
      <c r="CL32" s="117" t="str">
        <f t="shared" si="43"/>
        <v/>
      </c>
      <c r="CM32" s="117" t="str">
        <f t="shared" si="44"/>
        <v/>
      </c>
      <c r="CN32" s="117" t="str">
        <f t="shared" si="45"/>
        <v/>
      </c>
      <c r="CO32" s="117" t="str">
        <f t="shared" si="9"/>
        <v/>
      </c>
      <c r="CP32" s="117" t="str">
        <f t="shared" si="10"/>
        <v/>
      </c>
      <c r="CQ32" s="117" t="str">
        <f t="shared" si="11"/>
        <v/>
      </c>
      <c r="CR32" s="117" t="str">
        <f t="shared" si="12"/>
        <v/>
      </c>
      <c r="CS32" s="121" t="str">
        <f t="shared" si="46"/>
        <v/>
      </c>
      <c r="CT32" s="121" t="str">
        <f t="shared" si="47"/>
        <v/>
      </c>
      <c r="CU32" s="117" t="str">
        <f t="shared" si="48"/>
        <v/>
      </c>
      <c r="CV32" s="117" t="str">
        <f t="shared" si="49"/>
        <v/>
      </c>
      <c r="CW32" s="117" t="str">
        <f t="shared" si="50"/>
        <v/>
      </c>
      <c r="CX32" s="121" t="str">
        <f t="shared" si="51"/>
        <v/>
      </c>
      <c r="CY32" s="10"/>
      <c r="CZ32" s="10"/>
      <c r="DA32" s="10"/>
      <c r="DB32" s="10"/>
      <c r="DC32" s="10"/>
      <c r="DF32" s="12"/>
      <c r="DG32" s="12"/>
      <c r="DH32" s="12"/>
      <c r="DI32" s="28" t="str">
        <f t="shared" si="13"/>
        <v/>
      </c>
      <c r="DL32" s="13" t="s">
        <v>3</v>
      </c>
    </row>
    <row r="33" spans="1:116" s="11" customFormat="1" ht="25.5" x14ac:dyDescent="0.2">
      <c r="A33" s="26">
        <v>23</v>
      </c>
      <c r="B33" s="27" t="str">
        <f t="shared" si="2"/>
        <v/>
      </c>
      <c r="C33" s="124"/>
      <c r="D33" s="40"/>
      <c r="E33" s="40"/>
      <c r="F33" s="40"/>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24"/>
      <c r="AQ33" s="16"/>
      <c r="AR33" s="24"/>
      <c r="AS33" s="16"/>
      <c r="AT33" s="16"/>
      <c r="AU33" s="16"/>
      <c r="AV33" s="16"/>
      <c r="AW33" s="16"/>
      <c r="AX33" s="119"/>
      <c r="AY33" s="131"/>
      <c r="AZ33" s="131"/>
      <c r="BA33" s="131"/>
      <c r="BB33" s="131"/>
      <c r="BC33" s="117" t="str">
        <f t="shared" si="3"/>
        <v/>
      </c>
      <c r="BD33" s="117" t="str">
        <f t="shared" si="4"/>
        <v/>
      </c>
      <c r="BE33" s="117" t="str">
        <f t="shared" si="5"/>
        <v/>
      </c>
      <c r="BF33" s="117" t="str">
        <f t="shared" si="6"/>
        <v/>
      </c>
      <c r="BG33" s="117" t="str">
        <f t="shared" si="7"/>
        <v/>
      </c>
      <c r="BH33" s="117" t="str">
        <f t="shared" si="14"/>
        <v/>
      </c>
      <c r="BI33" s="117" t="str">
        <f t="shared" si="15"/>
        <v/>
      </c>
      <c r="BJ33" s="117" t="str">
        <f t="shared" si="16"/>
        <v/>
      </c>
      <c r="BK33" s="117" t="str">
        <f t="shared" si="17"/>
        <v/>
      </c>
      <c r="BL33" s="117" t="str">
        <f t="shared" si="18"/>
        <v/>
      </c>
      <c r="BM33" s="117" t="str">
        <f t="shared" si="19"/>
        <v/>
      </c>
      <c r="BN33" s="117" t="str">
        <f t="shared" si="8"/>
        <v/>
      </c>
      <c r="BO33" s="117" t="str">
        <f t="shared" si="20"/>
        <v/>
      </c>
      <c r="BP33" s="117" t="str">
        <f t="shared" si="21"/>
        <v/>
      </c>
      <c r="BQ33" s="117" t="str">
        <f t="shared" si="22"/>
        <v/>
      </c>
      <c r="BR33" s="117" t="str">
        <f t="shared" si="23"/>
        <v/>
      </c>
      <c r="BS33" s="117" t="str">
        <f t="shared" si="24"/>
        <v/>
      </c>
      <c r="BT33" s="117" t="str">
        <f t="shared" si="25"/>
        <v/>
      </c>
      <c r="BU33" s="117" t="str">
        <f t="shared" si="26"/>
        <v/>
      </c>
      <c r="BV33" s="117" t="str">
        <f t="shared" si="27"/>
        <v/>
      </c>
      <c r="BW33" s="117" t="str">
        <f t="shared" si="28"/>
        <v/>
      </c>
      <c r="BX33" s="117" t="str">
        <f t="shared" si="29"/>
        <v/>
      </c>
      <c r="BY33" s="117" t="str">
        <f t="shared" si="30"/>
        <v/>
      </c>
      <c r="BZ33" s="117" t="str">
        <f t="shared" si="31"/>
        <v/>
      </c>
      <c r="CA33" s="117" t="str">
        <f t="shared" si="32"/>
        <v/>
      </c>
      <c r="CB33" s="117" t="str">
        <f t="shared" si="33"/>
        <v/>
      </c>
      <c r="CC33" s="117" t="str">
        <f t="shared" si="34"/>
        <v/>
      </c>
      <c r="CD33" s="117" t="str">
        <f t="shared" si="35"/>
        <v/>
      </c>
      <c r="CE33" s="117" t="str">
        <f t="shared" si="36"/>
        <v/>
      </c>
      <c r="CF33" s="117" t="str">
        <f t="shared" si="37"/>
        <v/>
      </c>
      <c r="CG33" s="117" t="str">
        <f t="shared" si="38"/>
        <v/>
      </c>
      <c r="CH33" s="117" t="str">
        <f t="shared" si="39"/>
        <v/>
      </c>
      <c r="CI33" s="117" t="str">
        <f t="shared" si="40"/>
        <v/>
      </c>
      <c r="CJ33" s="117" t="str">
        <f t="shared" si="41"/>
        <v/>
      </c>
      <c r="CK33" s="117" t="str">
        <f t="shared" si="42"/>
        <v/>
      </c>
      <c r="CL33" s="117" t="str">
        <f t="shared" si="43"/>
        <v/>
      </c>
      <c r="CM33" s="117" t="str">
        <f t="shared" si="44"/>
        <v/>
      </c>
      <c r="CN33" s="117" t="str">
        <f t="shared" si="45"/>
        <v/>
      </c>
      <c r="CO33" s="117" t="str">
        <f t="shared" si="9"/>
        <v/>
      </c>
      <c r="CP33" s="117" t="str">
        <f t="shared" si="10"/>
        <v/>
      </c>
      <c r="CQ33" s="117" t="str">
        <f t="shared" si="11"/>
        <v/>
      </c>
      <c r="CR33" s="117" t="str">
        <f t="shared" si="12"/>
        <v/>
      </c>
      <c r="CS33" s="121" t="str">
        <f t="shared" si="46"/>
        <v/>
      </c>
      <c r="CT33" s="121" t="str">
        <f t="shared" si="47"/>
        <v/>
      </c>
      <c r="CU33" s="117" t="str">
        <f t="shared" si="48"/>
        <v/>
      </c>
      <c r="CV33" s="117" t="str">
        <f t="shared" si="49"/>
        <v/>
      </c>
      <c r="CW33" s="117" t="str">
        <f t="shared" si="50"/>
        <v/>
      </c>
      <c r="CX33" s="121" t="str">
        <f t="shared" si="51"/>
        <v/>
      </c>
      <c r="CY33" s="10"/>
      <c r="CZ33" s="10"/>
      <c r="DA33" s="10"/>
      <c r="DB33" s="10"/>
      <c r="DC33" s="10"/>
      <c r="DF33" s="12"/>
      <c r="DG33" s="12"/>
      <c r="DH33" s="12"/>
      <c r="DI33" s="28" t="str">
        <f t="shared" si="13"/>
        <v/>
      </c>
      <c r="DL33" s="13" t="s">
        <v>3</v>
      </c>
    </row>
    <row r="34" spans="1:116" s="11" customFormat="1" ht="25.5" x14ac:dyDescent="0.2">
      <c r="A34" s="26">
        <v>24</v>
      </c>
      <c r="B34" s="27" t="str">
        <f t="shared" si="2"/>
        <v/>
      </c>
      <c r="C34" s="124"/>
      <c r="D34" s="40"/>
      <c r="E34" s="40"/>
      <c r="F34" s="40"/>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24"/>
      <c r="AQ34" s="16"/>
      <c r="AR34" s="24"/>
      <c r="AS34" s="16"/>
      <c r="AT34" s="16"/>
      <c r="AU34" s="16"/>
      <c r="AV34" s="16"/>
      <c r="AW34" s="16"/>
      <c r="AX34" s="119"/>
      <c r="AY34" s="131"/>
      <c r="AZ34" s="131"/>
      <c r="BA34" s="131"/>
      <c r="BB34" s="131"/>
      <c r="BC34" s="117" t="str">
        <f t="shared" si="3"/>
        <v/>
      </c>
      <c r="BD34" s="117" t="str">
        <f t="shared" si="4"/>
        <v/>
      </c>
      <c r="BE34" s="117" t="str">
        <f t="shared" si="5"/>
        <v/>
      </c>
      <c r="BF34" s="117" t="str">
        <f t="shared" si="6"/>
        <v/>
      </c>
      <c r="BG34" s="117" t="str">
        <f t="shared" si="7"/>
        <v/>
      </c>
      <c r="BH34" s="117" t="str">
        <f t="shared" si="14"/>
        <v/>
      </c>
      <c r="BI34" s="117" t="str">
        <f t="shared" si="15"/>
        <v/>
      </c>
      <c r="BJ34" s="117" t="str">
        <f t="shared" si="16"/>
        <v/>
      </c>
      <c r="BK34" s="117" t="str">
        <f t="shared" si="17"/>
        <v/>
      </c>
      <c r="BL34" s="117" t="str">
        <f t="shared" si="18"/>
        <v/>
      </c>
      <c r="BM34" s="117" t="str">
        <f t="shared" si="19"/>
        <v/>
      </c>
      <c r="BN34" s="117" t="str">
        <f t="shared" si="8"/>
        <v/>
      </c>
      <c r="BO34" s="117" t="str">
        <f t="shared" si="20"/>
        <v/>
      </c>
      <c r="BP34" s="117" t="str">
        <f t="shared" si="21"/>
        <v/>
      </c>
      <c r="BQ34" s="117" t="str">
        <f t="shared" si="22"/>
        <v/>
      </c>
      <c r="BR34" s="117" t="str">
        <f t="shared" si="23"/>
        <v/>
      </c>
      <c r="BS34" s="117" t="str">
        <f t="shared" si="24"/>
        <v/>
      </c>
      <c r="BT34" s="117" t="str">
        <f t="shared" si="25"/>
        <v/>
      </c>
      <c r="BU34" s="117" t="str">
        <f t="shared" si="26"/>
        <v/>
      </c>
      <c r="BV34" s="117" t="str">
        <f t="shared" si="27"/>
        <v/>
      </c>
      <c r="BW34" s="117" t="str">
        <f t="shared" si="28"/>
        <v/>
      </c>
      <c r="BX34" s="117" t="str">
        <f t="shared" si="29"/>
        <v/>
      </c>
      <c r="BY34" s="117" t="str">
        <f t="shared" si="30"/>
        <v/>
      </c>
      <c r="BZ34" s="117" t="str">
        <f t="shared" si="31"/>
        <v/>
      </c>
      <c r="CA34" s="117" t="str">
        <f t="shared" si="32"/>
        <v/>
      </c>
      <c r="CB34" s="117" t="str">
        <f t="shared" si="33"/>
        <v/>
      </c>
      <c r="CC34" s="117" t="str">
        <f t="shared" si="34"/>
        <v/>
      </c>
      <c r="CD34" s="117" t="str">
        <f t="shared" si="35"/>
        <v/>
      </c>
      <c r="CE34" s="117" t="str">
        <f t="shared" si="36"/>
        <v/>
      </c>
      <c r="CF34" s="117" t="str">
        <f t="shared" si="37"/>
        <v/>
      </c>
      <c r="CG34" s="117" t="str">
        <f t="shared" si="38"/>
        <v/>
      </c>
      <c r="CH34" s="117" t="str">
        <f t="shared" si="39"/>
        <v/>
      </c>
      <c r="CI34" s="117" t="str">
        <f t="shared" si="40"/>
        <v/>
      </c>
      <c r="CJ34" s="117" t="str">
        <f t="shared" si="41"/>
        <v/>
      </c>
      <c r="CK34" s="117" t="str">
        <f t="shared" si="42"/>
        <v/>
      </c>
      <c r="CL34" s="117" t="str">
        <f t="shared" si="43"/>
        <v/>
      </c>
      <c r="CM34" s="117" t="str">
        <f t="shared" si="44"/>
        <v/>
      </c>
      <c r="CN34" s="117" t="str">
        <f t="shared" si="45"/>
        <v/>
      </c>
      <c r="CO34" s="117" t="str">
        <f t="shared" si="9"/>
        <v/>
      </c>
      <c r="CP34" s="117" t="str">
        <f t="shared" si="10"/>
        <v/>
      </c>
      <c r="CQ34" s="117" t="str">
        <f t="shared" si="11"/>
        <v/>
      </c>
      <c r="CR34" s="117" t="str">
        <f t="shared" si="12"/>
        <v/>
      </c>
      <c r="CS34" s="121" t="str">
        <f t="shared" si="46"/>
        <v/>
      </c>
      <c r="CT34" s="121" t="str">
        <f t="shared" si="47"/>
        <v/>
      </c>
      <c r="CU34" s="117" t="str">
        <f t="shared" si="48"/>
        <v/>
      </c>
      <c r="CV34" s="117" t="str">
        <f t="shared" si="49"/>
        <v/>
      </c>
      <c r="CW34" s="117" t="str">
        <f t="shared" si="50"/>
        <v/>
      </c>
      <c r="CX34" s="121" t="str">
        <f t="shared" si="51"/>
        <v/>
      </c>
      <c r="CY34" s="10"/>
      <c r="CZ34" s="10"/>
      <c r="DA34" s="10"/>
      <c r="DB34" s="10"/>
      <c r="DC34" s="10"/>
      <c r="DF34" s="12"/>
      <c r="DG34" s="12"/>
      <c r="DH34" s="12"/>
      <c r="DI34" s="28" t="str">
        <f t="shared" si="13"/>
        <v/>
      </c>
      <c r="DL34" s="13" t="s">
        <v>3</v>
      </c>
    </row>
    <row r="35" spans="1:116" s="11" customFormat="1" ht="25.5" x14ac:dyDescent="0.2">
      <c r="A35" s="26">
        <v>25</v>
      </c>
      <c r="B35" s="27" t="str">
        <f t="shared" si="2"/>
        <v/>
      </c>
      <c r="C35" s="124"/>
      <c r="D35" s="40"/>
      <c r="E35" s="40"/>
      <c r="F35" s="40"/>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24"/>
      <c r="AQ35" s="16"/>
      <c r="AR35" s="24"/>
      <c r="AS35" s="16"/>
      <c r="AT35" s="16"/>
      <c r="AU35" s="16"/>
      <c r="AV35" s="16"/>
      <c r="AW35" s="16"/>
      <c r="AX35" s="119"/>
      <c r="AY35" s="131"/>
      <c r="AZ35" s="131"/>
      <c r="BA35" s="131"/>
      <c r="BB35" s="131"/>
      <c r="BC35" s="117" t="str">
        <f t="shared" si="3"/>
        <v/>
      </c>
      <c r="BD35" s="117" t="str">
        <f t="shared" si="4"/>
        <v/>
      </c>
      <c r="BE35" s="117" t="str">
        <f t="shared" si="5"/>
        <v/>
      </c>
      <c r="BF35" s="117" t="str">
        <f t="shared" si="6"/>
        <v/>
      </c>
      <c r="BG35" s="117" t="str">
        <f t="shared" si="7"/>
        <v/>
      </c>
      <c r="BH35" s="117" t="str">
        <f t="shared" si="14"/>
        <v/>
      </c>
      <c r="BI35" s="117" t="str">
        <f t="shared" si="15"/>
        <v/>
      </c>
      <c r="BJ35" s="117" t="str">
        <f t="shared" si="16"/>
        <v/>
      </c>
      <c r="BK35" s="117" t="str">
        <f t="shared" si="17"/>
        <v/>
      </c>
      <c r="BL35" s="117" t="str">
        <f t="shared" si="18"/>
        <v/>
      </c>
      <c r="BM35" s="117" t="str">
        <f t="shared" si="19"/>
        <v/>
      </c>
      <c r="BN35" s="117" t="str">
        <f t="shared" si="8"/>
        <v/>
      </c>
      <c r="BO35" s="117" t="str">
        <f t="shared" si="20"/>
        <v/>
      </c>
      <c r="BP35" s="117" t="str">
        <f t="shared" si="21"/>
        <v/>
      </c>
      <c r="BQ35" s="117" t="str">
        <f t="shared" si="22"/>
        <v/>
      </c>
      <c r="BR35" s="117" t="str">
        <f t="shared" si="23"/>
        <v/>
      </c>
      <c r="BS35" s="117" t="str">
        <f t="shared" si="24"/>
        <v/>
      </c>
      <c r="BT35" s="117" t="str">
        <f t="shared" si="25"/>
        <v/>
      </c>
      <c r="BU35" s="117" t="str">
        <f t="shared" si="26"/>
        <v/>
      </c>
      <c r="BV35" s="117" t="str">
        <f t="shared" si="27"/>
        <v/>
      </c>
      <c r="BW35" s="117" t="str">
        <f t="shared" si="28"/>
        <v/>
      </c>
      <c r="BX35" s="117" t="str">
        <f t="shared" si="29"/>
        <v/>
      </c>
      <c r="BY35" s="117" t="str">
        <f t="shared" si="30"/>
        <v/>
      </c>
      <c r="BZ35" s="117" t="str">
        <f t="shared" si="31"/>
        <v/>
      </c>
      <c r="CA35" s="117" t="str">
        <f t="shared" si="32"/>
        <v/>
      </c>
      <c r="CB35" s="117" t="str">
        <f t="shared" si="33"/>
        <v/>
      </c>
      <c r="CC35" s="117" t="str">
        <f t="shared" si="34"/>
        <v/>
      </c>
      <c r="CD35" s="117" t="str">
        <f t="shared" si="35"/>
        <v/>
      </c>
      <c r="CE35" s="117" t="str">
        <f t="shared" si="36"/>
        <v/>
      </c>
      <c r="CF35" s="117" t="str">
        <f t="shared" si="37"/>
        <v/>
      </c>
      <c r="CG35" s="117" t="str">
        <f t="shared" si="38"/>
        <v/>
      </c>
      <c r="CH35" s="117" t="str">
        <f t="shared" si="39"/>
        <v/>
      </c>
      <c r="CI35" s="117" t="str">
        <f t="shared" si="40"/>
        <v/>
      </c>
      <c r="CJ35" s="117" t="str">
        <f t="shared" si="41"/>
        <v/>
      </c>
      <c r="CK35" s="117" t="str">
        <f t="shared" si="42"/>
        <v/>
      </c>
      <c r="CL35" s="117" t="str">
        <f t="shared" si="43"/>
        <v/>
      </c>
      <c r="CM35" s="117" t="str">
        <f t="shared" si="44"/>
        <v/>
      </c>
      <c r="CN35" s="117" t="str">
        <f t="shared" si="45"/>
        <v/>
      </c>
      <c r="CO35" s="117" t="str">
        <f t="shared" si="9"/>
        <v/>
      </c>
      <c r="CP35" s="117" t="str">
        <f t="shared" si="10"/>
        <v/>
      </c>
      <c r="CQ35" s="117" t="str">
        <f t="shared" si="11"/>
        <v/>
      </c>
      <c r="CR35" s="117" t="str">
        <f t="shared" si="12"/>
        <v/>
      </c>
      <c r="CS35" s="121" t="str">
        <f t="shared" si="46"/>
        <v/>
      </c>
      <c r="CT35" s="121" t="str">
        <f t="shared" si="47"/>
        <v/>
      </c>
      <c r="CU35" s="117" t="str">
        <f t="shared" si="48"/>
        <v/>
      </c>
      <c r="CV35" s="117" t="str">
        <f t="shared" si="49"/>
        <v/>
      </c>
      <c r="CW35" s="117" t="str">
        <f t="shared" si="50"/>
        <v/>
      </c>
      <c r="CX35" s="121" t="str">
        <f t="shared" si="51"/>
        <v/>
      </c>
      <c r="CY35" s="10"/>
      <c r="CZ35" s="10"/>
      <c r="DA35" s="10"/>
      <c r="DB35" s="10"/>
      <c r="DC35" s="10"/>
      <c r="DF35" s="12"/>
      <c r="DG35" s="12"/>
      <c r="DH35" s="12"/>
      <c r="DI35" s="28" t="str">
        <f t="shared" si="13"/>
        <v/>
      </c>
      <c r="DL35" s="13" t="s">
        <v>3</v>
      </c>
    </row>
    <row r="36" spans="1:116" s="11" customFormat="1" ht="25.5" x14ac:dyDescent="0.2">
      <c r="A36" s="26">
        <v>26</v>
      </c>
      <c r="B36" s="27" t="str">
        <f t="shared" si="2"/>
        <v/>
      </c>
      <c r="C36" s="124"/>
      <c r="D36" s="40"/>
      <c r="E36" s="40"/>
      <c r="F36" s="40"/>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24"/>
      <c r="AQ36" s="16"/>
      <c r="AR36" s="24"/>
      <c r="AS36" s="16"/>
      <c r="AT36" s="16"/>
      <c r="AU36" s="16"/>
      <c r="AV36" s="16"/>
      <c r="AW36" s="16"/>
      <c r="AX36" s="119"/>
      <c r="AY36" s="131"/>
      <c r="AZ36" s="131"/>
      <c r="BA36" s="131"/>
      <c r="BB36" s="131"/>
      <c r="BC36" s="117" t="str">
        <f t="shared" si="3"/>
        <v/>
      </c>
      <c r="BD36" s="117" t="str">
        <f t="shared" si="4"/>
        <v/>
      </c>
      <c r="BE36" s="117" t="str">
        <f t="shared" si="5"/>
        <v/>
      </c>
      <c r="BF36" s="117" t="str">
        <f t="shared" si="6"/>
        <v/>
      </c>
      <c r="BG36" s="117" t="str">
        <f t="shared" si="7"/>
        <v/>
      </c>
      <c r="BH36" s="117" t="str">
        <f t="shared" si="14"/>
        <v/>
      </c>
      <c r="BI36" s="117" t="str">
        <f t="shared" si="15"/>
        <v/>
      </c>
      <c r="BJ36" s="117" t="str">
        <f t="shared" si="16"/>
        <v/>
      </c>
      <c r="BK36" s="117" t="str">
        <f t="shared" si="17"/>
        <v/>
      </c>
      <c r="BL36" s="117" t="str">
        <f t="shared" si="18"/>
        <v/>
      </c>
      <c r="BM36" s="117" t="str">
        <f t="shared" si="19"/>
        <v/>
      </c>
      <c r="BN36" s="117" t="str">
        <f t="shared" si="8"/>
        <v/>
      </c>
      <c r="BO36" s="117" t="str">
        <f t="shared" si="20"/>
        <v/>
      </c>
      <c r="BP36" s="117" t="str">
        <f t="shared" si="21"/>
        <v/>
      </c>
      <c r="BQ36" s="117" t="str">
        <f t="shared" si="22"/>
        <v/>
      </c>
      <c r="BR36" s="117" t="str">
        <f t="shared" si="23"/>
        <v/>
      </c>
      <c r="BS36" s="117" t="str">
        <f t="shared" si="24"/>
        <v/>
      </c>
      <c r="BT36" s="117" t="str">
        <f t="shared" si="25"/>
        <v/>
      </c>
      <c r="BU36" s="117" t="str">
        <f t="shared" si="26"/>
        <v/>
      </c>
      <c r="BV36" s="117" t="str">
        <f t="shared" si="27"/>
        <v/>
      </c>
      <c r="BW36" s="117" t="str">
        <f t="shared" si="28"/>
        <v/>
      </c>
      <c r="BX36" s="117" t="str">
        <f t="shared" si="29"/>
        <v/>
      </c>
      <c r="BY36" s="117" t="str">
        <f t="shared" si="30"/>
        <v/>
      </c>
      <c r="BZ36" s="117" t="str">
        <f t="shared" si="31"/>
        <v/>
      </c>
      <c r="CA36" s="117" t="str">
        <f t="shared" si="32"/>
        <v/>
      </c>
      <c r="CB36" s="117" t="str">
        <f t="shared" si="33"/>
        <v/>
      </c>
      <c r="CC36" s="117" t="str">
        <f t="shared" si="34"/>
        <v/>
      </c>
      <c r="CD36" s="117" t="str">
        <f t="shared" si="35"/>
        <v/>
      </c>
      <c r="CE36" s="117" t="str">
        <f t="shared" si="36"/>
        <v/>
      </c>
      <c r="CF36" s="117" t="str">
        <f t="shared" si="37"/>
        <v/>
      </c>
      <c r="CG36" s="117" t="str">
        <f t="shared" si="38"/>
        <v/>
      </c>
      <c r="CH36" s="117" t="str">
        <f t="shared" si="39"/>
        <v/>
      </c>
      <c r="CI36" s="117" t="str">
        <f t="shared" si="40"/>
        <v/>
      </c>
      <c r="CJ36" s="117" t="str">
        <f t="shared" si="41"/>
        <v/>
      </c>
      <c r="CK36" s="117" t="str">
        <f t="shared" si="42"/>
        <v/>
      </c>
      <c r="CL36" s="117" t="str">
        <f t="shared" si="43"/>
        <v/>
      </c>
      <c r="CM36" s="117" t="str">
        <f t="shared" si="44"/>
        <v/>
      </c>
      <c r="CN36" s="117" t="str">
        <f t="shared" si="45"/>
        <v/>
      </c>
      <c r="CO36" s="117" t="str">
        <f t="shared" si="9"/>
        <v/>
      </c>
      <c r="CP36" s="117" t="str">
        <f t="shared" si="10"/>
        <v/>
      </c>
      <c r="CQ36" s="117" t="str">
        <f t="shared" si="11"/>
        <v/>
      </c>
      <c r="CR36" s="117" t="str">
        <f t="shared" si="12"/>
        <v/>
      </c>
      <c r="CS36" s="121" t="str">
        <f t="shared" si="46"/>
        <v/>
      </c>
      <c r="CT36" s="121" t="str">
        <f t="shared" si="47"/>
        <v/>
      </c>
      <c r="CU36" s="117" t="str">
        <f t="shared" si="48"/>
        <v/>
      </c>
      <c r="CV36" s="117" t="str">
        <f t="shared" si="49"/>
        <v/>
      </c>
      <c r="CW36" s="117" t="str">
        <f t="shared" si="50"/>
        <v/>
      </c>
      <c r="CX36" s="121" t="str">
        <f t="shared" si="51"/>
        <v/>
      </c>
      <c r="CY36" s="10"/>
      <c r="CZ36" s="10"/>
      <c r="DA36" s="10"/>
      <c r="DB36" s="10"/>
      <c r="DC36" s="10"/>
      <c r="DF36" s="12"/>
      <c r="DG36" s="12"/>
      <c r="DH36" s="12"/>
      <c r="DI36" s="28" t="str">
        <f t="shared" si="13"/>
        <v/>
      </c>
      <c r="DL36" s="13" t="s">
        <v>3</v>
      </c>
    </row>
    <row r="37" spans="1:116" s="11" customFormat="1" ht="25.5" x14ac:dyDescent="0.2">
      <c r="A37" s="26">
        <v>27</v>
      </c>
      <c r="B37" s="27" t="str">
        <f t="shared" si="2"/>
        <v/>
      </c>
      <c r="C37" s="124"/>
      <c r="D37" s="40"/>
      <c r="E37" s="40"/>
      <c r="F37" s="40"/>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24"/>
      <c r="AQ37" s="16"/>
      <c r="AR37" s="24"/>
      <c r="AS37" s="16"/>
      <c r="AT37" s="16"/>
      <c r="AU37" s="16"/>
      <c r="AV37" s="16"/>
      <c r="AW37" s="16"/>
      <c r="AX37" s="119"/>
      <c r="AY37" s="131"/>
      <c r="AZ37" s="131"/>
      <c r="BA37" s="131"/>
      <c r="BB37" s="131"/>
      <c r="BC37" s="117" t="str">
        <f t="shared" si="3"/>
        <v/>
      </c>
      <c r="BD37" s="117" t="str">
        <f t="shared" si="4"/>
        <v/>
      </c>
      <c r="BE37" s="117" t="str">
        <f t="shared" si="5"/>
        <v/>
      </c>
      <c r="BF37" s="117" t="str">
        <f t="shared" si="6"/>
        <v/>
      </c>
      <c r="BG37" s="117" t="str">
        <f t="shared" si="7"/>
        <v/>
      </c>
      <c r="BH37" s="117" t="str">
        <f t="shared" si="14"/>
        <v/>
      </c>
      <c r="BI37" s="117" t="str">
        <f t="shared" si="15"/>
        <v/>
      </c>
      <c r="BJ37" s="117" t="str">
        <f t="shared" si="16"/>
        <v/>
      </c>
      <c r="BK37" s="117" t="str">
        <f t="shared" si="17"/>
        <v/>
      </c>
      <c r="BL37" s="117" t="str">
        <f t="shared" si="18"/>
        <v/>
      </c>
      <c r="BM37" s="117" t="str">
        <f t="shared" si="19"/>
        <v/>
      </c>
      <c r="BN37" s="117" t="str">
        <f t="shared" si="8"/>
        <v/>
      </c>
      <c r="BO37" s="117" t="str">
        <f t="shared" si="20"/>
        <v/>
      </c>
      <c r="BP37" s="117" t="str">
        <f t="shared" si="21"/>
        <v/>
      </c>
      <c r="BQ37" s="117" t="str">
        <f t="shared" si="22"/>
        <v/>
      </c>
      <c r="BR37" s="117" t="str">
        <f t="shared" si="23"/>
        <v/>
      </c>
      <c r="BS37" s="117" t="str">
        <f t="shared" si="24"/>
        <v/>
      </c>
      <c r="BT37" s="117" t="str">
        <f t="shared" si="25"/>
        <v/>
      </c>
      <c r="BU37" s="117" t="str">
        <f t="shared" si="26"/>
        <v/>
      </c>
      <c r="BV37" s="117" t="str">
        <f t="shared" si="27"/>
        <v/>
      </c>
      <c r="BW37" s="117" t="str">
        <f t="shared" si="28"/>
        <v/>
      </c>
      <c r="BX37" s="117" t="str">
        <f t="shared" si="29"/>
        <v/>
      </c>
      <c r="BY37" s="117" t="str">
        <f t="shared" si="30"/>
        <v/>
      </c>
      <c r="BZ37" s="117" t="str">
        <f t="shared" si="31"/>
        <v/>
      </c>
      <c r="CA37" s="117" t="str">
        <f t="shared" si="32"/>
        <v/>
      </c>
      <c r="CB37" s="117" t="str">
        <f t="shared" si="33"/>
        <v/>
      </c>
      <c r="CC37" s="117" t="str">
        <f t="shared" si="34"/>
        <v/>
      </c>
      <c r="CD37" s="117" t="str">
        <f t="shared" si="35"/>
        <v/>
      </c>
      <c r="CE37" s="117" t="str">
        <f t="shared" si="36"/>
        <v/>
      </c>
      <c r="CF37" s="117" t="str">
        <f t="shared" si="37"/>
        <v/>
      </c>
      <c r="CG37" s="117" t="str">
        <f t="shared" si="38"/>
        <v/>
      </c>
      <c r="CH37" s="117" t="str">
        <f t="shared" si="39"/>
        <v/>
      </c>
      <c r="CI37" s="117" t="str">
        <f t="shared" si="40"/>
        <v/>
      </c>
      <c r="CJ37" s="117" t="str">
        <f t="shared" si="41"/>
        <v/>
      </c>
      <c r="CK37" s="117" t="str">
        <f t="shared" si="42"/>
        <v/>
      </c>
      <c r="CL37" s="117" t="str">
        <f t="shared" si="43"/>
        <v/>
      </c>
      <c r="CM37" s="117" t="str">
        <f t="shared" si="44"/>
        <v/>
      </c>
      <c r="CN37" s="117" t="str">
        <f t="shared" si="45"/>
        <v/>
      </c>
      <c r="CO37" s="117" t="str">
        <f t="shared" si="9"/>
        <v/>
      </c>
      <c r="CP37" s="117" t="str">
        <f t="shared" si="10"/>
        <v/>
      </c>
      <c r="CQ37" s="117" t="str">
        <f t="shared" si="11"/>
        <v/>
      </c>
      <c r="CR37" s="117" t="str">
        <f t="shared" si="12"/>
        <v/>
      </c>
      <c r="CS37" s="121" t="str">
        <f t="shared" si="46"/>
        <v/>
      </c>
      <c r="CT37" s="121" t="str">
        <f t="shared" si="47"/>
        <v/>
      </c>
      <c r="CU37" s="117" t="str">
        <f t="shared" si="48"/>
        <v/>
      </c>
      <c r="CV37" s="117" t="str">
        <f t="shared" si="49"/>
        <v/>
      </c>
      <c r="CW37" s="117" t="str">
        <f t="shared" si="50"/>
        <v/>
      </c>
      <c r="CX37" s="121" t="str">
        <f t="shared" si="51"/>
        <v/>
      </c>
      <c r="CY37" s="10"/>
      <c r="CZ37" s="10"/>
      <c r="DA37" s="10"/>
      <c r="DB37" s="10"/>
      <c r="DC37" s="10"/>
      <c r="DF37" s="12"/>
      <c r="DG37" s="12"/>
      <c r="DH37" s="12"/>
      <c r="DI37" s="28" t="str">
        <f t="shared" si="13"/>
        <v/>
      </c>
      <c r="DL37" s="13" t="s">
        <v>3</v>
      </c>
    </row>
    <row r="38" spans="1:116" s="11" customFormat="1" ht="25.5" x14ac:dyDescent="0.2">
      <c r="A38" s="26">
        <v>28</v>
      </c>
      <c r="B38" s="27" t="str">
        <f t="shared" si="2"/>
        <v/>
      </c>
      <c r="C38" s="124"/>
      <c r="D38" s="40"/>
      <c r="E38" s="40"/>
      <c r="F38" s="40"/>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24"/>
      <c r="AQ38" s="16"/>
      <c r="AR38" s="24"/>
      <c r="AS38" s="16"/>
      <c r="AT38" s="16"/>
      <c r="AU38" s="16"/>
      <c r="AV38" s="16"/>
      <c r="AW38" s="16"/>
      <c r="AX38" s="119"/>
      <c r="AY38" s="131"/>
      <c r="AZ38" s="131"/>
      <c r="BA38" s="131"/>
      <c r="BB38" s="131"/>
      <c r="BC38" s="117" t="str">
        <f t="shared" si="3"/>
        <v/>
      </c>
      <c r="BD38" s="117" t="str">
        <f t="shared" si="4"/>
        <v/>
      </c>
      <c r="BE38" s="117" t="str">
        <f t="shared" si="5"/>
        <v/>
      </c>
      <c r="BF38" s="117" t="str">
        <f t="shared" si="6"/>
        <v/>
      </c>
      <c r="BG38" s="117" t="str">
        <f t="shared" si="7"/>
        <v/>
      </c>
      <c r="BH38" s="117" t="str">
        <f t="shared" si="14"/>
        <v/>
      </c>
      <c r="BI38" s="117" t="str">
        <f t="shared" si="15"/>
        <v/>
      </c>
      <c r="BJ38" s="117" t="str">
        <f t="shared" si="16"/>
        <v/>
      </c>
      <c r="BK38" s="117" t="str">
        <f t="shared" si="17"/>
        <v/>
      </c>
      <c r="BL38" s="117" t="str">
        <f t="shared" si="18"/>
        <v/>
      </c>
      <c r="BM38" s="117" t="str">
        <f t="shared" si="19"/>
        <v/>
      </c>
      <c r="BN38" s="117" t="str">
        <f t="shared" si="8"/>
        <v/>
      </c>
      <c r="BO38" s="117" t="str">
        <f t="shared" si="20"/>
        <v/>
      </c>
      <c r="BP38" s="117" t="str">
        <f t="shared" si="21"/>
        <v/>
      </c>
      <c r="BQ38" s="117" t="str">
        <f t="shared" si="22"/>
        <v/>
      </c>
      <c r="BR38" s="117" t="str">
        <f t="shared" si="23"/>
        <v/>
      </c>
      <c r="BS38" s="117" t="str">
        <f t="shared" si="24"/>
        <v/>
      </c>
      <c r="BT38" s="117" t="str">
        <f t="shared" si="25"/>
        <v/>
      </c>
      <c r="BU38" s="117" t="str">
        <f t="shared" si="26"/>
        <v/>
      </c>
      <c r="BV38" s="117" t="str">
        <f t="shared" si="27"/>
        <v/>
      </c>
      <c r="BW38" s="117" t="str">
        <f t="shared" si="28"/>
        <v/>
      </c>
      <c r="BX38" s="117" t="str">
        <f t="shared" si="29"/>
        <v/>
      </c>
      <c r="BY38" s="117" t="str">
        <f t="shared" si="30"/>
        <v/>
      </c>
      <c r="BZ38" s="117" t="str">
        <f t="shared" si="31"/>
        <v/>
      </c>
      <c r="CA38" s="117" t="str">
        <f t="shared" si="32"/>
        <v/>
      </c>
      <c r="CB38" s="117" t="str">
        <f t="shared" si="33"/>
        <v/>
      </c>
      <c r="CC38" s="117" t="str">
        <f t="shared" si="34"/>
        <v/>
      </c>
      <c r="CD38" s="117" t="str">
        <f t="shared" si="35"/>
        <v/>
      </c>
      <c r="CE38" s="117" t="str">
        <f t="shared" si="36"/>
        <v/>
      </c>
      <c r="CF38" s="117" t="str">
        <f t="shared" si="37"/>
        <v/>
      </c>
      <c r="CG38" s="117" t="str">
        <f t="shared" si="38"/>
        <v/>
      </c>
      <c r="CH38" s="117" t="str">
        <f t="shared" si="39"/>
        <v/>
      </c>
      <c r="CI38" s="117" t="str">
        <f t="shared" si="40"/>
        <v/>
      </c>
      <c r="CJ38" s="117" t="str">
        <f t="shared" si="41"/>
        <v/>
      </c>
      <c r="CK38" s="117" t="str">
        <f t="shared" si="42"/>
        <v/>
      </c>
      <c r="CL38" s="117" t="str">
        <f t="shared" si="43"/>
        <v/>
      </c>
      <c r="CM38" s="117" t="str">
        <f t="shared" si="44"/>
        <v/>
      </c>
      <c r="CN38" s="117" t="str">
        <f t="shared" si="45"/>
        <v/>
      </c>
      <c r="CO38" s="117" t="str">
        <f t="shared" si="9"/>
        <v/>
      </c>
      <c r="CP38" s="117" t="str">
        <f t="shared" si="10"/>
        <v/>
      </c>
      <c r="CQ38" s="117" t="str">
        <f t="shared" si="11"/>
        <v/>
      </c>
      <c r="CR38" s="117" t="str">
        <f t="shared" si="12"/>
        <v/>
      </c>
      <c r="CS38" s="121" t="str">
        <f t="shared" si="46"/>
        <v/>
      </c>
      <c r="CT38" s="121" t="str">
        <f t="shared" si="47"/>
        <v/>
      </c>
      <c r="CU38" s="117" t="str">
        <f t="shared" si="48"/>
        <v/>
      </c>
      <c r="CV38" s="117" t="str">
        <f t="shared" si="49"/>
        <v/>
      </c>
      <c r="CW38" s="117" t="str">
        <f t="shared" si="50"/>
        <v/>
      </c>
      <c r="CX38" s="121" t="str">
        <f t="shared" si="51"/>
        <v/>
      </c>
      <c r="CY38" s="10"/>
      <c r="CZ38" s="10"/>
      <c r="DA38" s="10"/>
      <c r="DB38" s="10"/>
      <c r="DC38" s="10"/>
      <c r="DF38" s="12"/>
      <c r="DG38" s="12"/>
      <c r="DH38" s="12"/>
      <c r="DI38" s="28" t="str">
        <f t="shared" si="13"/>
        <v/>
      </c>
      <c r="DL38" s="13" t="s">
        <v>3</v>
      </c>
    </row>
    <row r="39" spans="1:116" s="11" customFormat="1" ht="25.5" x14ac:dyDescent="0.2">
      <c r="A39" s="26">
        <v>29</v>
      </c>
      <c r="B39" s="27" t="str">
        <f t="shared" si="2"/>
        <v/>
      </c>
      <c r="C39" s="124"/>
      <c r="D39" s="40"/>
      <c r="E39" s="40"/>
      <c r="F39" s="40"/>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24"/>
      <c r="AQ39" s="16"/>
      <c r="AR39" s="24"/>
      <c r="AS39" s="16"/>
      <c r="AT39" s="16"/>
      <c r="AU39" s="16"/>
      <c r="AV39" s="16"/>
      <c r="AW39" s="16"/>
      <c r="AX39" s="119"/>
      <c r="AY39" s="131"/>
      <c r="AZ39" s="131"/>
      <c r="BA39" s="131"/>
      <c r="BB39" s="131"/>
      <c r="BC39" s="117" t="str">
        <f t="shared" si="3"/>
        <v/>
      </c>
      <c r="BD39" s="117" t="str">
        <f t="shared" si="4"/>
        <v/>
      </c>
      <c r="BE39" s="117" t="str">
        <f t="shared" si="5"/>
        <v/>
      </c>
      <c r="BF39" s="117" t="str">
        <f t="shared" si="6"/>
        <v/>
      </c>
      <c r="BG39" s="117" t="str">
        <f t="shared" si="7"/>
        <v/>
      </c>
      <c r="BH39" s="117" t="str">
        <f t="shared" si="14"/>
        <v/>
      </c>
      <c r="BI39" s="117" t="str">
        <f t="shared" si="15"/>
        <v/>
      </c>
      <c r="BJ39" s="117" t="str">
        <f t="shared" si="16"/>
        <v/>
      </c>
      <c r="BK39" s="117" t="str">
        <f t="shared" si="17"/>
        <v/>
      </c>
      <c r="BL39" s="117" t="str">
        <f t="shared" si="18"/>
        <v/>
      </c>
      <c r="BM39" s="117" t="str">
        <f t="shared" si="19"/>
        <v/>
      </c>
      <c r="BN39" s="117" t="str">
        <f t="shared" si="8"/>
        <v/>
      </c>
      <c r="BO39" s="117" t="str">
        <f t="shared" si="20"/>
        <v/>
      </c>
      <c r="BP39" s="117" t="str">
        <f t="shared" si="21"/>
        <v/>
      </c>
      <c r="BQ39" s="117" t="str">
        <f t="shared" si="22"/>
        <v/>
      </c>
      <c r="BR39" s="117" t="str">
        <f t="shared" si="23"/>
        <v/>
      </c>
      <c r="BS39" s="117" t="str">
        <f t="shared" si="24"/>
        <v/>
      </c>
      <c r="BT39" s="117" t="str">
        <f t="shared" si="25"/>
        <v/>
      </c>
      <c r="BU39" s="117" t="str">
        <f t="shared" si="26"/>
        <v/>
      </c>
      <c r="BV39" s="117" t="str">
        <f t="shared" si="27"/>
        <v/>
      </c>
      <c r="BW39" s="117" t="str">
        <f t="shared" si="28"/>
        <v/>
      </c>
      <c r="BX39" s="117" t="str">
        <f t="shared" si="29"/>
        <v/>
      </c>
      <c r="BY39" s="117" t="str">
        <f t="shared" si="30"/>
        <v/>
      </c>
      <c r="BZ39" s="117" t="str">
        <f t="shared" si="31"/>
        <v/>
      </c>
      <c r="CA39" s="117" t="str">
        <f t="shared" si="32"/>
        <v/>
      </c>
      <c r="CB39" s="117" t="str">
        <f t="shared" si="33"/>
        <v/>
      </c>
      <c r="CC39" s="117" t="str">
        <f t="shared" si="34"/>
        <v/>
      </c>
      <c r="CD39" s="117" t="str">
        <f t="shared" si="35"/>
        <v/>
      </c>
      <c r="CE39" s="117" t="str">
        <f t="shared" si="36"/>
        <v/>
      </c>
      <c r="CF39" s="117" t="str">
        <f t="shared" si="37"/>
        <v/>
      </c>
      <c r="CG39" s="117" t="str">
        <f t="shared" si="38"/>
        <v/>
      </c>
      <c r="CH39" s="117" t="str">
        <f t="shared" si="39"/>
        <v/>
      </c>
      <c r="CI39" s="117" t="str">
        <f t="shared" si="40"/>
        <v/>
      </c>
      <c r="CJ39" s="117" t="str">
        <f t="shared" si="41"/>
        <v/>
      </c>
      <c r="CK39" s="117" t="str">
        <f t="shared" si="42"/>
        <v/>
      </c>
      <c r="CL39" s="117" t="str">
        <f t="shared" si="43"/>
        <v/>
      </c>
      <c r="CM39" s="117" t="str">
        <f t="shared" si="44"/>
        <v/>
      </c>
      <c r="CN39" s="117" t="str">
        <f t="shared" si="45"/>
        <v/>
      </c>
      <c r="CO39" s="117" t="str">
        <f t="shared" si="9"/>
        <v/>
      </c>
      <c r="CP39" s="117" t="str">
        <f t="shared" si="10"/>
        <v/>
      </c>
      <c r="CQ39" s="117" t="str">
        <f t="shared" si="11"/>
        <v/>
      </c>
      <c r="CR39" s="117" t="str">
        <f t="shared" si="12"/>
        <v/>
      </c>
      <c r="CS39" s="121" t="str">
        <f t="shared" si="46"/>
        <v/>
      </c>
      <c r="CT39" s="121" t="str">
        <f t="shared" si="47"/>
        <v/>
      </c>
      <c r="CU39" s="117" t="str">
        <f t="shared" si="48"/>
        <v/>
      </c>
      <c r="CV39" s="117" t="str">
        <f t="shared" si="49"/>
        <v/>
      </c>
      <c r="CW39" s="117" t="str">
        <f t="shared" si="50"/>
        <v/>
      </c>
      <c r="CX39" s="121" t="str">
        <f t="shared" si="51"/>
        <v/>
      </c>
      <c r="CY39" s="10"/>
      <c r="CZ39" s="10"/>
      <c r="DA39" s="10"/>
      <c r="DB39" s="10"/>
      <c r="DC39" s="10"/>
      <c r="DF39" s="12"/>
      <c r="DG39" s="12"/>
      <c r="DH39" s="12"/>
      <c r="DI39" s="28" t="str">
        <f t="shared" si="13"/>
        <v/>
      </c>
      <c r="DL39" s="13" t="s">
        <v>3</v>
      </c>
    </row>
    <row r="40" spans="1:116" s="11" customFormat="1" ht="25.5" x14ac:dyDescent="0.2">
      <c r="A40" s="26">
        <v>30</v>
      </c>
      <c r="B40" s="27" t="str">
        <f t="shared" si="2"/>
        <v/>
      </c>
      <c r="C40" s="124"/>
      <c r="D40" s="40"/>
      <c r="E40" s="40"/>
      <c r="F40" s="40"/>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24"/>
      <c r="AQ40" s="16"/>
      <c r="AR40" s="24"/>
      <c r="AS40" s="16"/>
      <c r="AT40" s="16"/>
      <c r="AU40" s="16"/>
      <c r="AV40" s="16"/>
      <c r="AW40" s="16"/>
      <c r="AX40" s="119"/>
      <c r="AY40" s="131"/>
      <c r="AZ40" s="131"/>
      <c r="BA40" s="131"/>
      <c r="BB40" s="131"/>
      <c r="BC40" s="117" t="str">
        <f t="shared" si="3"/>
        <v/>
      </c>
      <c r="BD40" s="117" t="str">
        <f t="shared" si="4"/>
        <v/>
      </c>
      <c r="BE40" s="117" t="str">
        <f t="shared" si="5"/>
        <v/>
      </c>
      <c r="BF40" s="117" t="str">
        <f t="shared" si="6"/>
        <v/>
      </c>
      <c r="BG40" s="117" t="str">
        <f t="shared" si="7"/>
        <v/>
      </c>
      <c r="BH40" s="117" t="str">
        <f t="shared" si="14"/>
        <v/>
      </c>
      <c r="BI40" s="117" t="str">
        <f t="shared" si="15"/>
        <v/>
      </c>
      <c r="BJ40" s="117" t="str">
        <f t="shared" si="16"/>
        <v/>
      </c>
      <c r="BK40" s="117" t="str">
        <f t="shared" si="17"/>
        <v/>
      </c>
      <c r="BL40" s="117" t="str">
        <f t="shared" si="18"/>
        <v/>
      </c>
      <c r="BM40" s="117" t="str">
        <f t="shared" si="19"/>
        <v/>
      </c>
      <c r="BN40" s="117" t="str">
        <f t="shared" si="8"/>
        <v/>
      </c>
      <c r="BO40" s="117" t="str">
        <f t="shared" si="20"/>
        <v/>
      </c>
      <c r="BP40" s="117" t="str">
        <f t="shared" si="21"/>
        <v/>
      </c>
      <c r="BQ40" s="117" t="str">
        <f t="shared" si="22"/>
        <v/>
      </c>
      <c r="BR40" s="117" t="str">
        <f t="shared" si="23"/>
        <v/>
      </c>
      <c r="BS40" s="117" t="str">
        <f t="shared" si="24"/>
        <v/>
      </c>
      <c r="BT40" s="117" t="str">
        <f t="shared" si="25"/>
        <v/>
      </c>
      <c r="BU40" s="117" t="str">
        <f t="shared" si="26"/>
        <v/>
      </c>
      <c r="BV40" s="117" t="str">
        <f t="shared" si="27"/>
        <v/>
      </c>
      <c r="BW40" s="117" t="str">
        <f t="shared" si="28"/>
        <v/>
      </c>
      <c r="BX40" s="117" t="str">
        <f t="shared" si="29"/>
        <v/>
      </c>
      <c r="BY40" s="117" t="str">
        <f t="shared" si="30"/>
        <v/>
      </c>
      <c r="BZ40" s="117" t="str">
        <f t="shared" si="31"/>
        <v/>
      </c>
      <c r="CA40" s="117" t="str">
        <f t="shared" si="32"/>
        <v/>
      </c>
      <c r="CB40" s="117" t="str">
        <f t="shared" si="33"/>
        <v/>
      </c>
      <c r="CC40" s="117" t="str">
        <f t="shared" si="34"/>
        <v/>
      </c>
      <c r="CD40" s="117" t="str">
        <f t="shared" si="35"/>
        <v/>
      </c>
      <c r="CE40" s="117" t="str">
        <f t="shared" si="36"/>
        <v/>
      </c>
      <c r="CF40" s="117" t="str">
        <f t="shared" si="37"/>
        <v/>
      </c>
      <c r="CG40" s="117" t="str">
        <f t="shared" si="38"/>
        <v/>
      </c>
      <c r="CH40" s="117" t="str">
        <f t="shared" si="39"/>
        <v/>
      </c>
      <c r="CI40" s="117" t="str">
        <f t="shared" si="40"/>
        <v/>
      </c>
      <c r="CJ40" s="117" t="str">
        <f t="shared" si="41"/>
        <v/>
      </c>
      <c r="CK40" s="117" t="str">
        <f t="shared" si="42"/>
        <v/>
      </c>
      <c r="CL40" s="117" t="str">
        <f t="shared" si="43"/>
        <v/>
      </c>
      <c r="CM40" s="117" t="str">
        <f t="shared" si="44"/>
        <v/>
      </c>
      <c r="CN40" s="117" t="str">
        <f t="shared" si="45"/>
        <v/>
      </c>
      <c r="CO40" s="117" t="str">
        <f t="shared" si="9"/>
        <v/>
      </c>
      <c r="CP40" s="117" t="str">
        <f t="shared" si="10"/>
        <v/>
      </c>
      <c r="CQ40" s="117" t="str">
        <f t="shared" si="11"/>
        <v/>
      </c>
      <c r="CR40" s="117" t="str">
        <f t="shared" si="12"/>
        <v/>
      </c>
      <c r="CS40" s="121" t="str">
        <f t="shared" si="46"/>
        <v/>
      </c>
      <c r="CT40" s="121" t="str">
        <f t="shared" si="47"/>
        <v/>
      </c>
      <c r="CU40" s="117" t="str">
        <f t="shared" si="48"/>
        <v/>
      </c>
      <c r="CV40" s="117" t="str">
        <f t="shared" si="49"/>
        <v/>
      </c>
      <c r="CW40" s="117" t="str">
        <f t="shared" si="50"/>
        <v/>
      </c>
      <c r="CX40" s="121" t="str">
        <f t="shared" si="51"/>
        <v/>
      </c>
      <c r="CY40" s="10"/>
      <c r="CZ40" s="10"/>
      <c r="DA40" s="10"/>
      <c r="DB40" s="10"/>
      <c r="DC40" s="10"/>
      <c r="DF40" s="12"/>
      <c r="DG40" s="12"/>
      <c r="DH40" s="12"/>
      <c r="DI40" s="28" t="str">
        <f t="shared" si="13"/>
        <v/>
      </c>
      <c r="DL40" s="13" t="s">
        <v>3</v>
      </c>
    </row>
    <row r="41" spans="1:116" s="11" customFormat="1" ht="25.5" x14ac:dyDescent="0.2">
      <c r="A41" s="26">
        <v>31</v>
      </c>
      <c r="B41" s="27" t="str">
        <f t="shared" si="2"/>
        <v/>
      </c>
      <c r="C41" s="124"/>
      <c r="D41" s="40"/>
      <c r="E41" s="40"/>
      <c r="F41" s="40"/>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24"/>
      <c r="AQ41" s="16"/>
      <c r="AR41" s="24"/>
      <c r="AS41" s="16"/>
      <c r="AT41" s="16"/>
      <c r="AU41" s="16"/>
      <c r="AV41" s="16"/>
      <c r="AW41" s="16"/>
      <c r="AX41" s="119"/>
      <c r="AY41" s="131"/>
      <c r="AZ41" s="131"/>
      <c r="BA41" s="131"/>
      <c r="BB41" s="131"/>
      <c r="BC41" s="117" t="str">
        <f t="shared" si="3"/>
        <v/>
      </c>
      <c r="BD41" s="117" t="str">
        <f t="shared" si="4"/>
        <v/>
      </c>
      <c r="BE41" s="117" t="str">
        <f t="shared" si="5"/>
        <v/>
      </c>
      <c r="BF41" s="117" t="str">
        <f t="shared" si="6"/>
        <v/>
      </c>
      <c r="BG41" s="117" t="str">
        <f t="shared" si="7"/>
        <v/>
      </c>
      <c r="BH41" s="117" t="str">
        <f t="shared" si="14"/>
        <v/>
      </c>
      <c r="BI41" s="117" t="str">
        <f t="shared" si="15"/>
        <v/>
      </c>
      <c r="BJ41" s="117" t="str">
        <f t="shared" si="16"/>
        <v/>
      </c>
      <c r="BK41" s="117" t="str">
        <f t="shared" si="17"/>
        <v/>
      </c>
      <c r="BL41" s="117" t="str">
        <f t="shared" si="18"/>
        <v/>
      </c>
      <c r="BM41" s="117" t="str">
        <f t="shared" si="19"/>
        <v/>
      </c>
      <c r="BN41" s="117" t="str">
        <f t="shared" si="8"/>
        <v/>
      </c>
      <c r="BO41" s="117" t="str">
        <f t="shared" si="20"/>
        <v/>
      </c>
      <c r="BP41" s="117" t="str">
        <f t="shared" si="21"/>
        <v/>
      </c>
      <c r="BQ41" s="117" t="str">
        <f t="shared" si="22"/>
        <v/>
      </c>
      <c r="BR41" s="117" t="str">
        <f t="shared" si="23"/>
        <v/>
      </c>
      <c r="BS41" s="117" t="str">
        <f t="shared" si="24"/>
        <v/>
      </c>
      <c r="BT41" s="117" t="str">
        <f t="shared" si="25"/>
        <v/>
      </c>
      <c r="BU41" s="117" t="str">
        <f t="shared" si="26"/>
        <v/>
      </c>
      <c r="BV41" s="117" t="str">
        <f t="shared" si="27"/>
        <v/>
      </c>
      <c r="BW41" s="117" t="str">
        <f t="shared" si="28"/>
        <v/>
      </c>
      <c r="BX41" s="117" t="str">
        <f t="shared" si="29"/>
        <v/>
      </c>
      <c r="BY41" s="117" t="str">
        <f t="shared" si="30"/>
        <v/>
      </c>
      <c r="BZ41" s="117" t="str">
        <f t="shared" si="31"/>
        <v/>
      </c>
      <c r="CA41" s="117" t="str">
        <f t="shared" si="32"/>
        <v/>
      </c>
      <c r="CB41" s="117" t="str">
        <f t="shared" si="33"/>
        <v/>
      </c>
      <c r="CC41" s="117" t="str">
        <f t="shared" si="34"/>
        <v/>
      </c>
      <c r="CD41" s="117" t="str">
        <f t="shared" si="35"/>
        <v/>
      </c>
      <c r="CE41" s="117" t="str">
        <f t="shared" si="36"/>
        <v/>
      </c>
      <c r="CF41" s="117" t="str">
        <f t="shared" si="37"/>
        <v/>
      </c>
      <c r="CG41" s="117" t="str">
        <f t="shared" si="38"/>
        <v/>
      </c>
      <c r="CH41" s="117" t="str">
        <f t="shared" si="39"/>
        <v/>
      </c>
      <c r="CI41" s="117" t="str">
        <f t="shared" si="40"/>
        <v/>
      </c>
      <c r="CJ41" s="117" t="str">
        <f t="shared" si="41"/>
        <v/>
      </c>
      <c r="CK41" s="117" t="str">
        <f t="shared" si="42"/>
        <v/>
      </c>
      <c r="CL41" s="117" t="str">
        <f t="shared" si="43"/>
        <v/>
      </c>
      <c r="CM41" s="117" t="str">
        <f t="shared" si="44"/>
        <v/>
      </c>
      <c r="CN41" s="117" t="str">
        <f t="shared" si="45"/>
        <v/>
      </c>
      <c r="CO41" s="117" t="str">
        <f t="shared" si="9"/>
        <v/>
      </c>
      <c r="CP41" s="117" t="str">
        <f t="shared" si="10"/>
        <v/>
      </c>
      <c r="CQ41" s="117" t="str">
        <f t="shared" si="11"/>
        <v/>
      </c>
      <c r="CR41" s="117" t="str">
        <f t="shared" si="12"/>
        <v/>
      </c>
      <c r="CS41" s="121" t="str">
        <f t="shared" si="46"/>
        <v/>
      </c>
      <c r="CT41" s="121" t="str">
        <f t="shared" si="47"/>
        <v/>
      </c>
      <c r="CU41" s="117" t="str">
        <f t="shared" si="48"/>
        <v/>
      </c>
      <c r="CV41" s="117" t="str">
        <f t="shared" si="49"/>
        <v/>
      </c>
      <c r="CW41" s="117" t="str">
        <f t="shared" si="50"/>
        <v/>
      </c>
      <c r="CX41" s="121" t="str">
        <f t="shared" si="51"/>
        <v/>
      </c>
      <c r="CY41" s="10"/>
      <c r="CZ41" s="10"/>
      <c r="DA41" s="10"/>
      <c r="DB41" s="10"/>
      <c r="DC41" s="10"/>
      <c r="DF41" s="12"/>
      <c r="DG41" s="12"/>
      <c r="DH41" s="12"/>
      <c r="DI41" s="28" t="str">
        <f t="shared" si="13"/>
        <v/>
      </c>
      <c r="DL41" s="13" t="s">
        <v>3</v>
      </c>
    </row>
    <row r="42" spans="1:116" s="11" customFormat="1" ht="25.5" x14ac:dyDescent="0.2">
      <c r="A42" s="26">
        <v>32</v>
      </c>
      <c r="B42" s="27" t="str">
        <f t="shared" si="2"/>
        <v/>
      </c>
      <c r="C42" s="124"/>
      <c r="D42" s="40"/>
      <c r="E42" s="40"/>
      <c r="F42" s="40"/>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24"/>
      <c r="AQ42" s="16"/>
      <c r="AR42" s="24"/>
      <c r="AS42" s="16"/>
      <c r="AT42" s="16"/>
      <c r="AU42" s="16"/>
      <c r="AV42" s="16"/>
      <c r="AW42" s="16"/>
      <c r="AX42" s="119"/>
      <c r="AY42" s="131"/>
      <c r="AZ42" s="131"/>
      <c r="BA42" s="131"/>
      <c r="BB42" s="131"/>
      <c r="BC42" s="117" t="str">
        <f t="shared" si="3"/>
        <v/>
      </c>
      <c r="BD42" s="117" t="str">
        <f t="shared" si="4"/>
        <v/>
      </c>
      <c r="BE42" s="117" t="str">
        <f t="shared" si="5"/>
        <v/>
      </c>
      <c r="BF42" s="117" t="str">
        <f t="shared" si="6"/>
        <v/>
      </c>
      <c r="BG42" s="117" t="str">
        <f t="shared" si="7"/>
        <v/>
      </c>
      <c r="BH42" s="117" t="str">
        <f t="shared" si="14"/>
        <v/>
      </c>
      <c r="BI42" s="117" t="str">
        <f t="shared" si="15"/>
        <v/>
      </c>
      <c r="BJ42" s="117" t="str">
        <f t="shared" si="16"/>
        <v/>
      </c>
      <c r="BK42" s="117" t="str">
        <f t="shared" si="17"/>
        <v/>
      </c>
      <c r="BL42" s="117" t="str">
        <f t="shared" si="18"/>
        <v/>
      </c>
      <c r="BM42" s="117" t="str">
        <f t="shared" si="19"/>
        <v/>
      </c>
      <c r="BN42" s="117" t="str">
        <f t="shared" si="8"/>
        <v/>
      </c>
      <c r="BO42" s="117" t="str">
        <f t="shared" si="20"/>
        <v/>
      </c>
      <c r="BP42" s="117" t="str">
        <f t="shared" si="21"/>
        <v/>
      </c>
      <c r="BQ42" s="117" t="str">
        <f t="shared" si="22"/>
        <v/>
      </c>
      <c r="BR42" s="117" t="str">
        <f t="shared" si="23"/>
        <v/>
      </c>
      <c r="BS42" s="117" t="str">
        <f t="shared" si="24"/>
        <v/>
      </c>
      <c r="BT42" s="117" t="str">
        <f t="shared" si="25"/>
        <v/>
      </c>
      <c r="BU42" s="117" t="str">
        <f t="shared" si="26"/>
        <v/>
      </c>
      <c r="BV42" s="117" t="str">
        <f t="shared" si="27"/>
        <v/>
      </c>
      <c r="BW42" s="117" t="str">
        <f t="shared" si="28"/>
        <v/>
      </c>
      <c r="BX42" s="117" t="str">
        <f t="shared" si="29"/>
        <v/>
      </c>
      <c r="BY42" s="117" t="str">
        <f t="shared" si="30"/>
        <v/>
      </c>
      <c r="BZ42" s="117" t="str">
        <f t="shared" si="31"/>
        <v/>
      </c>
      <c r="CA42" s="117" t="str">
        <f t="shared" si="32"/>
        <v/>
      </c>
      <c r="CB42" s="117" t="str">
        <f t="shared" si="33"/>
        <v/>
      </c>
      <c r="CC42" s="117" t="str">
        <f t="shared" si="34"/>
        <v/>
      </c>
      <c r="CD42" s="117" t="str">
        <f t="shared" si="35"/>
        <v/>
      </c>
      <c r="CE42" s="117" t="str">
        <f t="shared" si="36"/>
        <v/>
      </c>
      <c r="CF42" s="117" t="str">
        <f t="shared" si="37"/>
        <v/>
      </c>
      <c r="CG42" s="117" t="str">
        <f t="shared" si="38"/>
        <v/>
      </c>
      <c r="CH42" s="117" t="str">
        <f t="shared" si="39"/>
        <v/>
      </c>
      <c r="CI42" s="117" t="str">
        <f t="shared" si="40"/>
        <v/>
      </c>
      <c r="CJ42" s="117" t="str">
        <f t="shared" si="41"/>
        <v/>
      </c>
      <c r="CK42" s="117" t="str">
        <f t="shared" si="42"/>
        <v/>
      </c>
      <c r="CL42" s="117" t="str">
        <f t="shared" si="43"/>
        <v/>
      </c>
      <c r="CM42" s="117" t="str">
        <f t="shared" si="44"/>
        <v/>
      </c>
      <c r="CN42" s="117" t="str">
        <f t="shared" si="45"/>
        <v/>
      </c>
      <c r="CO42" s="117" t="str">
        <f t="shared" si="9"/>
        <v/>
      </c>
      <c r="CP42" s="117" t="str">
        <f t="shared" si="10"/>
        <v/>
      </c>
      <c r="CQ42" s="117" t="str">
        <f t="shared" si="11"/>
        <v/>
      </c>
      <c r="CR42" s="117" t="str">
        <f t="shared" si="12"/>
        <v/>
      </c>
      <c r="CS42" s="121" t="str">
        <f t="shared" si="46"/>
        <v/>
      </c>
      <c r="CT42" s="121" t="str">
        <f t="shared" si="47"/>
        <v/>
      </c>
      <c r="CU42" s="117" t="str">
        <f t="shared" si="48"/>
        <v/>
      </c>
      <c r="CV42" s="117" t="str">
        <f t="shared" si="49"/>
        <v/>
      </c>
      <c r="CW42" s="117" t="str">
        <f t="shared" si="50"/>
        <v/>
      </c>
      <c r="CX42" s="121" t="str">
        <f t="shared" si="51"/>
        <v/>
      </c>
      <c r="CY42" s="10"/>
      <c r="CZ42" s="10"/>
      <c r="DA42" s="10"/>
      <c r="DB42" s="10"/>
      <c r="DC42" s="10"/>
      <c r="DF42" s="12"/>
      <c r="DG42" s="12"/>
      <c r="DH42" s="12"/>
      <c r="DI42" s="28" t="str">
        <f t="shared" si="13"/>
        <v/>
      </c>
      <c r="DL42" s="13" t="s">
        <v>3</v>
      </c>
    </row>
    <row r="43" spans="1:116" s="11" customFormat="1" ht="25.5" x14ac:dyDescent="0.2">
      <c r="A43" s="26">
        <v>33</v>
      </c>
      <c r="B43" s="27" t="str">
        <f t="shared" ref="B43:B74" si="52">IF(COUNTIF(BC43:CX43,"")=No_of_Columns,"",IF(COUNTIF(BC43:CX43,"ok")=No_of_Columns,"ok","Error"))</f>
        <v/>
      </c>
      <c r="C43" s="124"/>
      <c r="D43" s="40"/>
      <c r="E43" s="40"/>
      <c r="F43" s="40"/>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24"/>
      <c r="AQ43" s="16"/>
      <c r="AR43" s="24"/>
      <c r="AS43" s="16"/>
      <c r="AT43" s="16"/>
      <c r="AU43" s="16"/>
      <c r="AV43" s="16"/>
      <c r="AW43" s="16"/>
      <c r="AX43" s="119"/>
      <c r="AY43" s="131"/>
      <c r="AZ43" s="131"/>
      <c r="BA43" s="131"/>
      <c r="BB43" s="131"/>
      <c r="BC43" s="117" t="str">
        <f t="shared" ref="BC43:BC74" si="53">IF(COUNTA($C43:$AX43)=0,"",IF(ISBLANK($C43),"Empty cell","ok"))</f>
        <v/>
      </c>
      <c r="BD43" s="117" t="str">
        <f t="shared" ref="BD43:BD74" si="54">IF(COUNTA($C43:$AX43)=0,"",IF(ISBLANK(D43),"Empty cell","ok"))</f>
        <v/>
      </c>
      <c r="BE43" s="117" t="str">
        <f t="shared" ref="BE43:BE74" si="55">IF(COUNTA($C43:$AX43)=0,"",IF(ISBLANK(E43),"Empty cell","ok"))</f>
        <v/>
      </c>
      <c r="BF43" s="117" t="str">
        <f t="shared" ref="BF43:BF74" si="56">IF(COUNTA($C43:$AX43)=0,"",IF(ISBLANK(F43),"Empty cell","ok"))</f>
        <v/>
      </c>
      <c r="BG43" s="117" t="str">
        <f t="shared" ref="BG43:BG74" si="57">IF(COUNTA($C43:$AX43)=0,"",IF(ISBLANK($G43),"Empty cell",IF($G43&lt;1,"Prod. Gr. Code should be an int. betw. 1 and "&amp;No_of_Product_Classes,IF($G43&gt;No_of_Product_Classes,"Prod. Gr. Code should be an int. betw. 1 and "&amp;No_of_Product_Classes,IF($G43=INT($G43),"ok","Prod. Gr. Code should be an int. betw. 1 and "&amp;No_of_Product_Classes)))))</f>
        <v/>
      </c>
      <c r="BH43" s="117" t="str">
        <f t="shared" si="14"/>
        <v/>
      </c>
      <c r="BI43" s="117" t="str">
        <f t="shared" si="15"/>
        <v/>
      </c>
      <c r="BJ43" s="117" t="str">
        <f t="shared" si="16"/>
        <v/>
      </c>
      <c r="BK43" s="117" t="str">
        <f t="shared" si="17"/>
        <v/>
      </c>
      <c r="BL43" s="117" t="str">
        <f t="shared" si="18"/>
        <v/>
      </c>
      <c r="BM43" s="117" t="str">
        <f t="shared" si="19"/>
        <v/>
      </c>
      <c r="BN43" s="117" t="str">
        <f t="shared" si="8"/>
        <v/>
      </c>
      <c r="BO43" s="117" t="str">
        <f t="shared" si="20"/>
        <v/>
      </c>
      <c r="BP43" s="117" t="str">
        <f t="shared" si="21"/>
        <v/>
      </c>
      <c r="BQ43" s="117" t="str">
        <f t="shared" si="22"/>
        <v/>
      </c>
      <c r="BR43" s="117" t="str">
        <f t="shared" si="23"/>
        <v/>
      </c>
      <c r="BS43" s="117" t="str">
        <f t="shared" si="24"/>
        <v/>
      </c>
      <c r="BT43" s="117" t="str">
        <f t="shared" si="25"/>
        <v/>
      </c>
      <c r="BU43" s="117" t="str">
        <f t="shared" si="26"/>
        <v/>
      </c>
      <c r="BV43" s="117" t="str">
        <f t="shared" si="27"/>
        <v/>
      </c>
      <c r="BW43" s="117" t="str">
        <f t="shared" si="28"/>
        <v/>
      </c>
      <c r="BX43" s="117" t="str">
        <f t="shared" si="29"/>
        <v/>
      </c>
      <c r="BY43" s="117" t="str">
        <f t="shared" si="30"/>
        <v/>
      </c>
      <c r="BZ43" s="117" t="str">
        <f t="shared" si="31"/>
        <v/>
      </c>
      <c r="CA43" s="117" t="str">
        <f t="shared" si="32"/>
        <v/>
      </c>
      <c r="CB43" s="117" t="str">
        <f t="shared" si="33"/>
        <v/>
      </c>
      <c r="CC43" s="117" t="str">
        <f t="shared" si="34"/>
        <v/>
      </c>
      <c r="CD43" s="117" t="str">
        <f t="shared" si="35"/>
        <v/>
      </c>
      <c r="CE43" s="117" t="str">
        <f t="shared" si="36"/>
        <v/>
      </c>
      <c r="CF43" s="117" t="str">
        <f t="shared" si="37"/>
        <v/>
      </c>
      <c r="CG43" s="117" t="str">
        <f t="shared" si="38"/>
        <v/>
      </c>
      <c r="CH43" s="117" t="str">
        <f t="shared" si="39"/>
        <v/>
      </c>
      <c r="CI43" s="117" t="str">
        <f t="shared" si="40"/>
        <v/>
      </c>
      <c r="CJ43" s="117" t="str">
        <f t="shared" si="41"/>
        <v/>
      </c>
      <c r="CK43" s="117" t="str">
        <f t="shared" si="42"/>
        <v/>
      </c>
      <c r="CL43" s="117" t="str">
        <f t="shared" si="43"/>
        <v/>
      </c>
      <c r="CM43" s="117" t="str">
        <f t="shared" si="44"/>
        <v/>
      </c>
      <c r="CN43" s="117" t="str">
        <f t="shared" si="45"/>
        <v/>
      </c>
      <c r="CO43" s="117" t="str">
        <f t="shared" ref="CO43:CO74" si="58">IF(COUNTA($C43:$AX43)=0,"",IF(AM43="d","ok",IF(ISBLANK(AO43),"Empty cell",IF(AO43="yes","ok",IF(AO43="y","ok",IF(AO43="no","ok",IF(AO43="n","ok","Entry should be either 'yes', 'y', 'no' or 'n'")))))))</f>
        <v/>
      </c>
      <c r="CP43" s="117" t="str">
        <f t="shared" ref="CP43:CP74" si="59">IF(COUNTA($C43:$AX43)=0,"",IF(AM43="d","ok",IF(ISBLANK(AO43),IF(ISBLANK(AP43),"ok","Waiver question not answered"),IF(OR(AO43="yes",AO43="y"),IF(ISBLANK(AP43),"Empty cell",IF(ISNUMBER(AP43),IF(AP43&lt;1,"Entry should be a date in M/D/YYYY format","ok"),"Entry should be a date in M/D/YYYY format")),IF(OR(AO43="no",AO43="n"),IF(ISBLANK(AP43),"ok","No entry should be made in cell"),IF(ISBLANK(AP43),"ok","No entry should be made in cell"))))))</f>
        <v/>
      </c>
      <c r="CQ43" s="117" t="str">
        <f t="shared" ref="CQ43:CQ74" si="60">IF(COUNTA($C43:$AX43)=0,"",IF(AM43="d","ok",IF(ISBLANK(AQ43),"Empty cell",IF(AQ43="yes","ok",IF(AQ43="y","ok",IF(AQ43="no","ok",IF(AQ43="n","ok","Entry should be either 'yes', 'y', 'no' or 'n'")))))))</f>
        <v/>
      </c>
      <c r="CR43" s="117" t="str">
        <f t="shared" ref="CR43:CR74" si="61">IF(COUNTA($C43:$AX43)=0,"",IF(AM43="d","ok",IF(ISBLANK(AQ43),IF(ISBLANK(AR43),"ok","Exemption question not answered"),IF(OR(AQ43="yes",AQ43="y"),IF(ISBLANK(AR43),"Empty cell",IF(ISNUMBER(AR43),IF(AR43&lt;1,"Entry should be a date in M/D/YYYY format","ok"),"Entry should be a date in M/D/YYYY format")),IF(OR(AQ43="no",AQ43="n"),IF(ISBLANK(AR43),"ok","No entry should be made in cell"),IF(ISBLANK(AR43),"ok","No entry should be made in cell"))))))</f>
        <v/>
      </c>
      <c r="CS43" s="121" t="str">
        <f t="shared" si="46"/>
        <v/>
      </c>
      <c r="CT43" s="121" t="str">
        <f t="shared" si="47"/>
        <v/>
      </c>
      <c r="CU43" s="117" t="str">
        <f t="shared" si="48"/>
        <v/>
      </c>
      <c r="CV43" s="117" t="str">
        <f t="shared" si="49"/>
        <v/>
      </c>
      <c r="CW43" s="117" t="str">
        <f t="shared" si="50"/>
        <v/>
      </c>
      <c r="CX43" s="121" t="str">
        <f t="shared" si="51"/>
        <v/>
      </c>
      <c r="CY43" s="10"/>
      <c r="CZ43" s="10"/>
      <c r="DA43" s="10"/>
      <c r="DB43" s="10"/>
      <c r="DC43" s="10"/>
      <c r="DF43" s="12"/>
      <c r="DG43" s="12"/>
      <c r="DH43" s="12"/>
      <c r="DI43" s="28" t="str">
        <f t="shared" ref="DI43:DI74" si="62">IF(BG43="ok",VLOOKUP(G43,PrClDesc,2),"")</f>
        <v/>
      </c>
      <c r="DL43" s="13" t="s">
        <v>3</v>
      </c>
    </row>
    <row r="44" spans="1:116" s="11" customFormat="1" ht="25.5" x14ac:dyDescent="0.2">
      <c r="A44" s="26">
        <v>34</v>
      </c>
      <c r="B44" s="27" t="str">
        <f t="shared" si="52"/>
        <v/>
      </c>
      <c r="C44" s="124"/>
      <c r="D44" s="40"/>
      <c r="E44" s="40"/>
      <c r="F44" s="40"/>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24"/>
      <c r="AQ44" s="16"/>
      <c r="AR44" s="24"/>
      <c r="AS44" s="16"/>
      <c r="AT44" s="16"/>
      <c r="AU44" s="16"/>
      <c r="AV44" s="16"/>
      <c r="AW44" s="16"/>
      <c r="AX44" s="119"/>
      <c r="AY44" s="131"/>
      <c r="AZ44" s="131"/>
      <c r="BA44" s="131"/>
      <c r="BB44" s="131"/>
      <c r="BC44" s="117" t="str">
        <f t="shared" si="53"/>
        <v/>
      </c>
      <c r="BD44" s="117" t="str">
        <f t="shared" si="54"/>
        <v/>
      </c>
      <c r="BE44" s="117" t="str">
        <f t="shared" si="55"/>
        <v/>
      </c>
      <c r="BF44" s="117" t="str">
        <f t="shared" si="56"/>
        <v/>
      </c>
      <c r="BG44" s="117" t="str">
        <f t="shared" si="57"/>
        <v/>
      </c>
      <c r="BH44" s="117" t="str">
        <f t="shared" si="14"/>
        <v/>
      </c>
      <c r="BI44" s="117" t="str">
        <f t="shared" si="15"/>
        <v/>
      </c>
      <c r="BJ44" s="117" t="str">
        <f t="shared" si="16"/>
        <v/>
      </c>
      <c r="BK44" s="117" t="str">
        <f t="shared" si="17"/>
        <v/>
      </c>
      <c r="BL44" s="117" t="str">
        <f t="shared" si="18"/>
        <v/>
      </c>
      <c r="BM44" s="117" t="str">
        <f t="shared" si="19"/>
        <v/>
      </c>
      <c r="BN44" s="117" t="str">
        <f t="shared" si="8"/>
        <v/>
      </c>
      <c r="BO44" s="117" t="str">
        <f t="shared" si="20"/>
        <v/>
      </c>
      <c r="BP44" s="117" t="str">
        <f t="shared" si="21"/>
        <v/>
      </c>
      <c r="BQ44" s="117" t="str">
        <f t="shared" si="22"/>
        <v/>
      </c>
      <c r="BR44" s="117" t="str">
        <f t="shared" si="23"/>
        <v/>
      </c>
      <c r="BS44" s="117" t="str">
        <f t="shared" si="24"/>
        <v/>
      </c>
      <c r="BT44" s="117" t="str">
        <f t="shared" si="25"/>
        <v/>
      </c>
      <c r="BU44" s="117" t="str">
        <f t="shared" si="26"/>
        <v/>
      </c>
      <c r="BV44" s="117" t="str">
        <f t="shared" si="27"/>
        <v/>
      </c>
      <c r="BW44" s="117" t="str">
        <f t="shared" si="28"/>
        <v/>
      </c>
      <c r="BX44" s="117" t="str">
        <f t="shared" si="29"/>
        <v/>
      </c>
      <c r="BY44" s="117" t="str">
        <f t="shared" si="30"/>
        <v/>
      </c>
      <c r="BZ44" s="117" t="str">
        <f t="shared" si="31"/>
        <v/>
      </c>
      <c r="CA44" s="117" t="str">
        <f t="shared" si="32"/>
        <v/>
      </c>
      <c r="CB44" s="117" t="str">
        <f t="shared" si="33"/>
        <v/>
      </c>
      <c r="CC44" s="117" t="str">
        <f t="shared" si="34"/>
        <v/>
      </c>
      <c r="CD44" s="117" t="str">
        <f t="shared" si="35"/>
        <v/>
      </c>
      <c r="CE44" s="117" t="str">
        <f t="shared" si="36"/>
        <v/>
      </c>
      <c r="CF44" s="117" t="str">
        <f t="shared" si="37"/>
        <v/>
      </c>
      <c r="CG44" s="117" t="str">
        <f t="shared" si="38"/>
        <v/>
      </c>
      <c r="CH44" s="117" t="str">
        <f t="shared" si="39"/>
        <v/>
      </c>
      <c r="CI44" s="117" t="str">
        <f t="shared" si="40"/>
        <v/>
      </c>
      <c r="CJ44" s="117" t="str">
        <f t="shared" si="41"/>
        <v/>
      </c>
      <c r="CK44" s="117" t="str">
        <f t="shared" si="42"/>
        <v/>
      </c>
      <c r="CL44" s="117" t="str">
        <f t="shared" si="43"/>
        <v/>
      </c>
      <c r="CM44" s="117" t="str">
        <f t="shared" si="44"/>
        <v/>
      </c>
      <c r="CN44" s="117" t="str">
        <f t="shared" si="45"/>
        <v/>
      </c>
      <c r="CO44" s="117" t="str">
        <f t="shared" si="58"/>
        <v/>
      </c>
      <c r="CP44" s="117" t="str">
        <f t="shared" si="59"/>
        <v/>
      </c>
      <c r="CQ44" s="117" t="str">
        <f t="shared" si="60"/>
        <v/>
      </c>
      <c r="CR44" s="117" t="str">
        <f t="shared" si="61"/>
        <v/>
      </c>
      <c r="CS44" s="121" t="str">
        <f t="shared" si="46"/>
        <v/>
      </c>
      <c r="CT44" s="121" t="str">
        <f t="shared" si="47"/>
        <v/>
      </c>
      <c r="CU44" s="117" t="str">
        <f t="shared" si="48"/>
        <v/>
      </c>
      <c r="CV44" s="117" t="str">
        <f t="shared" si="49"/>
        <v/>
      </c>
      <c r="CW44" s="117" t="str">
        <f t="shared" si="50"/>
        <v/>
      </c>
      <c r="CX44" s="121" t="str">
        <f t="shared" si="51"/>
        <v/>
      </c>
      <c r="CY44" s="10"/>
      <c r="CZ44" s="10"/>
      <c r="DA44" s="10"/>
      <c r="DB44" s="10"/>
      <c r="DC44" s="10"/>
      <c r="DF44" s="12"/>
      <c r="DG44" s="12"/>
      <c r="DH44" s="12"/>
      <c r="DI44" s="28" t="str">
        <f t="shared" si="62"/>
        <v/>
      </c>
      <c r="DL44" s="13" t="s">
        <v>3</v>
      </c>
    </row>
    <row r="45" spans="1:116" s="11" customFormat="1" ht="25.5" x14ac:dyDescent="0.2">
      <c r="A45" s="26">
        <v>35</v>
      </c>
      <c r="B45" s="27" t="str">
        <f t="shared" si="52"/>
        <v/>
      </c>
      <c r="C45" s="124"/>
      <c r="D45" s="40"/>
      <c r="E45" s="40"/>
      <c r="F45" s="40"/>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24"/>
      <c r="AQ45" s="16"/>
      <c r="AR45" s="24"/>
      <c r="AS45" s="16"/>
      <c r="AT45" s="16"/>
      <c r="AU45" s="16"/>
      <c r="AV45" s="16"/>
      <c r="AW45" s="16"/>
      <c r="AX45" s="119"/>
      <c r="AY45" s="131"/>
      <c r="AZ45" s="131"/>
      <c r="BA45" s="131"/>
      <c r="BB45" s="131"/>
      <c r="BC45" s="117" t="str">
        <f t="shared" si="53"/>
        <v/>
      </c>
      <c r="BD45" s="117" t="str">
        <f t="shared" si="54"/>
        <v/>
      </c>
      <c r="BE45" s="117" t="str">
        <f t="shared" si="55"/>
        <v/>
      </c>
      <c r="BF45" s="117" t="str">
        <f t="shared" si="56"/>
        <v/>
      </c>
      <c r="BG45" s="117" t="str">
        <f t="shared" si="57"/>
        <v/>
      </c>
      <c r="BH45" s="117" t="str">
        <f t="shared" si="14"/>
        <v/>
      </c>
      <c r="BI45" s="117" t="str">
        <f t="shared" si="15"/>
        <v/>
      </c>
      <c r="BJ45" s="117" t="str">
        <f t="shared" si="16"/>
        <v/>
      </c>
      <c r="BK45" s="117" t="str">
        <f t="shared" si="17"/>
        <v/>
      </c>
      <c r="BL45" s="117" t="str">
        <f t="shared" si="18"/>
        <v/>
      </c>
      <c r="BM45" s="117" t="str">
        <f t="shared" si="19"/>
        <v/>
      </c>
      <c r="BN45" s="117" t="str">
        <f t="shared" si="8"/>
        <v/>
      </c>
      <c r="BO45" s="117" t="str">
        <f t="shared" si="20"/>
        <v/>
      </c>
      <c r="BP45" s="117" t="str">
        <f t="shared" si="21"/>
        <v/>
      </c>
      <c r="BQ45" s="117" t="str">
        <f t="shared" si="22"/>
        <v/>
      </c>
      <c r="BR45" s="117" t="str">
        <f t="shared" si="23"/>
        <v/>
      </c>
      <c r="BS45" s="117" t="str">
        <f t="shared" si="24"/>
        <v/>
      </c>
      <c r="BT45" s="117" t="str">
        <f t="shared" si="25"/>
        <v/>
      </c>
      <c r="BU45" s="117" t="str">
        <f t="shared" si="26"/>
        <v/>
      </c>
      <c r="BV45" s="117" t="str">
        <f t="shared" si="27"/>
        <v/>
      </c>
      <c r="BW45" s="117" t="str">
        <f t="shared" si="28"/>
        <v/>
      </c>
      <c r="BX45" s="117" t="str">
        <f t="shared" si="29"/>
        <v/>
      </c>
      <c r="BY45" s="117" t="str">
        <f t="shared" si="30"/>
        <v/>
      </c>
      <c r="BZ45" s="117" t="str">
        <f t="shared" si="31"/>
        <v/>
      </c>
      <c r="CA45" s="117" t="str">
        <f t="shared" si="32"/>
        <v/>
      </c>
      <c r="CB45" s="117" t="str">
        <f t="shared" si="33"/>
        <v/>
      </c>
      <c r="CC45" s="117" t="str">
        <f t="shared" si="34"/>
        <v/>
      </c>
      <c r="CD45" s="117" t="str">
        <f t="shared" si="35"/>
        <v/>
      </c>
      <c r="CE45" s="117" t="str">
        <f t="shared" si="36"/>
        <v/>
      </c>
      <c r="CF45" s="117" t="str">
        <f t="shared" si="37"/>
        <v/>
      </c>
      <c r="CG45" s="117" t="str">
        <f t="shared" si="38"/>
        <v/>
      </c>
      <c r="CH45" s="117" t="str">
        <f t="shared" si="39"/>
        <v/>
      </c>
      <c r="CI45" s="117" t="str">
        <f t="shared" si="40"/>
        <v/>
      </c>
      <c r="CJ45" s="117" t="str">
        <f t="shared" si="41"/>
        <v/>
      </c>
      <c r="CK45" s="117" t="str">
        <f t="shared" si="42"/>
        <v/>
      </c>
      <c r="CL45" s="117" t="str">
        <f t="shared" si="43"/>
        <v/>
      </c>
      <c r="CM45" s="117" t="str">
        <f t="shared" si="44"/>
        <v/>
      </c>
      <c r="CN45" s="117" t="str">
        <f t="shared" si="45"/>
        <v/>
      </c>
      <c r="CO45" s="117" t="str">
        <f t="shared" si="58"/>
        <v/>
      </c>
      <c r="CP45" s="117" t="str">
        <f t="shared" si="59"/>
        <v/>
      </c>
      <c r="CQ45" s="117" t="str">
        <f t="shared" si="60"/>
        <v/>
      </c>
      <c r="CR45" s="117" t="str">
        <f t="shared" si="61"/>
        <v/>
      </c>
      <c r="CS45" s="121" t="str">
        <f t="shared" si="46"/>
        <v/>
      </c>
      <c r="CT45" s="121" t="str">
        <f t="shared" si="47"/>
        <v/>
      </c>
      <c r="CU45" s="117" t="str">
        <f t="shared" si="48"/>
        <v/>
      </c>
      <c r="CV45" s="117" t="str">
        <f t="shared" si="49"/>
        <v/>
      </c>
      <c r="CW45" s="117" t="str">
        <f t="shared" si="50"/>
        <v/>
      </c>
      <c r="CX45" s="121" t="str">
        <f t="shared" si="51"/>
        <v/>
      </c>
      <c r="CY45" s="10"/>
      <c r="CZ45" s="10"/>
      <c r="DA45" s="10"/>
      <c r="DB45" s="10"/>
      <c r="DC45" s="10"/>
      <c r="DF45" s="12"/>
      <c r="DG45" s="12"/>
      <c r="DH45" s="12"/>
      <c r="DI45" s="28" t="str">
        <f t="shared" si="62"/>
        <v/>
      </c>
      <c r="DL45" s="13" t="s">
        <v>3</v>
      </c>
    </row>
    <row r="46" spans="1:116" s="11" customFormat="1" ht="25.5" x14ac:dyDescent="0.2">
      <c r="A46" s="26">
        <v>36</v>
      </c>
      <c r="B46" s="27" t="str">
        <f t="shared" si="52"/>
        <v/>
      </c>
      <c r="C46" s="124"/>
      <c r="D46" s="40"/>
      <c r="E46" s="40"/>
      <c r="F46" s="40"/>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24"/>
      <c r="AQ46" s="16"/>
      <c r="AR46" s="24"/>
      <c r="AS46" s="16"/>
      <c r="AT46" s="16"/>
      <c r="AU46" s="16"/>
      <c r="AV46" s="16"/>
      <c r="AW46" s="16"/>
      <c r="AX46" s="119"/>
      <c r="AY46" s="131"/>
      <c r="AZ46" s="131"/>
      <c r="BA46" s="131"/>
      <c r="BB46" s="131"/>
      <c r="BC46" s="117" t="str">
        <f t="shared" si="53"/>
        <v/>
      </c>
      <c r="BD46" s="117" t="str">
        <f t="shared" si="54"/>
        <v/>
      </c>
      <c r="BE46" s="117" t="str">
        <f t="shared" si="55"/>
        <v/>
      </c>
      <c r="BF46" s="117" t="str">
        <f t="shared" si="56"/>
        <v/>
      </c>
      <c r="BG46" s="117" t="str">
        <f t="shared" si="57"/>
        <v/>
      </c>
      <c r="BH46" s="117" t="str">
        <f t="shared" si="14"/>
        <v/>
      </c>
      <c r="BI46" s="117" t="str">
        <f t="shared" si="15"/>
        <v/>
      </c>
      <c r="BJ46" s="117" t="str">
        <f t="shared" si="16"/>
        <v/>
      </c>
      <c r="BK46" s="117" t="str">
        <f t="shared" si="17"/>
        <v/>
      </c>
      <c r="BL46" s="117" t="str">
        <f t="shared" si="18"/>
        <v/>
      </c>
      <c r="BM46" s="117" t="str">
        <f t="shared" si="19"/>
        <v/>
      </c>
      <c r="BN46" s="117" t="str">
        <f t="shared" si="8"/>
        <v/>
      </c>
      <c r="BO46" s="117" t="str">
        <f t="shared" si="20"/>
        <v/>
      </c>
      <c r="BP46" s="117" t="str">
        <f t="shared" si="21"/>
        <v/>
      </c>
      <c r="BQ46" s="117" t="str">
        <f t="shared" si="22"/>
        <v/>
      </c>
      <c r="BR46" s="117" t="str">
        <f t="shared" si="23"/>
        <v/>
      </c>
      <c r="BS46" s="117" t="str">
        <f t="shared" si="24"/>
        <v/>
      </c>
      <c r="BT46" s="117" t="str">
        <f t="shared" si="25"/>
        <v/>
      </c>
      <c r="BU46" s="117" t="str">
        <f t="shared" si="26"/>
        <v/>
      </c>
      <c r="BV46" s="117" t="str">
        <f t="shared" si="27"/>
        <v/>
      </c>
      <c r="BW46" s="117" t="str">
        <f t="shared" si="28"/>
        <v/>
      </c>
      <c r="BX46" s="117" t="str">
        <f t="shared" si="29"/>
        <v/>
      </c>
      <c r="BY46" s="117" t="str">
        <f t="shared" si="30"/>
        <v/>
      </c>
      <c r="BZ46" s="117" t="str">
        <f t="shared" si="31"/>
        <v/>
      </c>
      <c r="CA46" s="117" t="str">
        <f t="shared" si="32"/>
        <v/>
      </c>
      <c r="CB46" s="117" t="str">
        <f t="shared" si="33"/>
        <v/>
      </c>
      <c r="CC46" s="117" t="str">
        <f t="shared" si="34"/>
        <v/>
      </c>
      <c r="CD46" s="117" t="str">
        <f t="shared" si="35"/>
        <v/>
      </c>
      <c r="CE46" s="117" t="str">
        <f t="shared" si="36"/>
        <v/>
      </c>
      <c r="CF46" s="117" t="str">
        <f t="shared" si="37"/>
        <v/>
      </c>
      <c r="CG46" s="117" t="str">
        <f t="shared" si="38"/>
        <v/>
      </c>
      <c r="CH46" s="117" t="str">
        <f t="shared" si="39"/>
        <v/>
      </c>
      <c r="CI46" s="117" t="str">
        <f t="shared" si="40"/>
        <v/>
      </c>
      <c r="CJ46" s="117" t="str">
        <f t="shared" si="41"/>
        <v/>
      </c>
      <c r="CK46" s="117" t="str">
        <f t="shared" si="42"/>
        <v/>
      </c>
      <c r="CL46" s="117" t="str">
        <f t="shared" si="43"/>
        <v/>
      </c>
      <c r="CM46" s="117" t="str">
        <f t="shared" si="44"/>
        <v/>
      </c>
      <c r="CN46" s="117" t="str">
        <f t="shared" si="45"/>
        <v/>
      </c>
      <c r="CO46" s="117" t="str">
        <f t="shared" si="58"/>
        <v/>
      </c>
      <c r="CP46" s="117" t="str">
        <f t="shared" si="59"/>
        <v/>
      </c>
      <c r="CQ46" s="117" t="str">
        <f t="shared" si="60"/>
        <v/>
      </c>
      <c r="CR46" s="117" t="str">
        <f t="shared" si="61"/>
        <v/>
      </c>
      <c r="CS46" s="121" t="str">
        <f t="shared" si="46"/>
        <v/>
      </c>
      <c r="CT46" s="121" t="str">
        <f t="shared" si="47"/>
        <v/>
      </c>
      <c r="CU46" s="117" t="str">
        <f t="shared" si="48"/>
        <v/>
      </c>
      <c r="CV46" s="117" t="str">
        <f t="shared" si="49"/>
        <v/>
      </c>
      <c r="CW46" s="117" t="str">
        <f t="shared" si="50"/>
        <v/>
      </c>
      <c r="CX46" s="121" t="str">
        <f t="shared" si="51"/>
        <v/>
      </c>
      <c r="CY46" s="10"/>
      <c r="CZ46" s="10"/>
      <c r="DA46" s="10"/>
      <c r="DB46" s="10"/>
      <c r="DC46" s="10"/>
      <c r="DF46" s="12"/>
      <c r="DG46" s="12"/>
      <c r="DH46" s="12"/>
      <c r="DI46" s="28" t="str">
        <f t="shared" si="62"/>
        <v/>
      </c>
      <c r="DL46" s="13" t="s">
        <v>3</v>
      </c>
    </row>
    <row r="47" spans="1:116" s="11" customFormat="1" ht="25.5" x14ac:dyDescent="0.2">
      <c r="A47" s="26">
        <v>37</v>
      </c>
      <c r="B47" s="27" t="str">
        <f t="shared" si="52"/>
        <v/>
      </c>
      <c r="C47" s="124"/>
      <c r="D47" s="40"/>
      <c r="E47" s="40"/>
      <c r="F47" s="40"/>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24"/>
      <c r="AQ47" s="16"/>
      <c r="AR47" s="24"/>
      <c r="AS47" s="16"/>
      <c r="AT47" s="16"/>
      <c r="AU47" s="16"/>
      <c r="AV47" s="16"/>
      <c r="AW47" s="16"/>
      <c r="AX47" s="119"/>
      <c r="AY47" s="131"/>
      <c r="AZ47" s="131"/>
      <c r="BA47" s="131"/>
      <c r="BB47" s="131"/>
      <c r="BC47" s="117" t="str">
        <f t="shared" si="53"/>
        <v/>
      </c>
      <c r="BD47" s="117" t="str">
        <f t="shared" si="54"/>
        <v/>
      </c>
      <c r="BE47" s="117" t="str">
        <f t="shared" si="55"/>
        <v/>
      </c>
      <c r="BF47" s="117" t="str">
        <f t="shared" si="56"/>
        <v/>
      </c>
      <c r="BG47" s="117" t="str">
        <f t="shared" si="57"/>
        <v/>
      </c>
      <c r="BH47" s="117" t="str">
        <f t="shared" si="14"/>
        <v/>
      </c>
      <c r="BI47" s="117" t="str">
        <f t="shared" si="15"/>
        <v/>
      </c>
      <c r="BJ47" s="117" t="str">
        <f t="shared" si="16"/>
        <v/>
      </c>
      <c r="BK47" s="117" t="str">
        <f t="shared" si="17"/>
        <v/>
      </c>
      <c r="BL47" s="117" t="str">
        <f t="shared" si="18"/>
        <v/>
      </c>
      <c r="BM47" s="117" t="str">
        <f t="shared" si="19"/>
        <v/>
      </c>
      <c r="BN47" s="117" t="str">
        <f t="shared" si="8"/>
        <v/>
      </c>
      <c r="BO47" s="117" t="str">
        <f t="shared" si="20"/>
        <v/>
      </c>
      <c r="BP47" s="117" t="str">
        <f t="shared" si="21"/>
        <v/>
      </c>
      <c r="BQ47" s="117" t="str">
        <f t="shared" si="22"/>
        <v/>
      </c>
      <c r="BR47" s="117" t="str">
        <f t="shared" si="23"/>
        <v/>
      </c>
      <c r="BS47" s="117" t="str">
        <f t="shared" si="24"/>
        <v/>
      </c>
      <c r="BT47" s="117" t="str">
        <f t="shared" si="25"/>
        <v/>
      </c>
      <c r="BU47" s="117" t="str">
        <f t="shared" si="26"/>
        <v/>
      </c>
      <c r="BV47" s="117" t="str">
        <f t="shared" si="27"/>
        <v/>
      </c>
      <c r="BW47" s="117" t="str">
        <f t="shared" si="28"/>
        <v/>
      </c>
      <c r="BX47" s="117" t="str">
        <f t="shared" si="29"/>
        <v/>
      </c>
      <c r="BY47" s="117" t="str">
        <f t="shared" si="30"/>
        <v/>
      </c>
      <c r="BZ47" s="117" t="str">
        <f t="shared" si="31"/>
        <v/>
      </c>
      <c r="CA47" s="117" t="str">
        <f t="shared" si="32"/>
        <v/>
      </c>
      <c r="CB47" s="117" t="str">
        <f t="shared" si="33"/>
        <v/>
      </c>
      <c r="CC47" s="117" t="str">
        <f t="shared" si="34"/>
        <v/>
      </c>
      <c r="CD47" s="117" t="str">
        <f t="shared" si="35"/>
        <v/>
      </c>
      <c r="CE47" s="117" t="str">
        <f t="shared" si="36"/>
        <v/>
      </c>
      <c r="CF47" s="117" t="str">
        <f t="shared" si="37"/>
        <v/>
      </c>
      <c r="CG47" s="117" t="str">
        <f t="shared" si="38"/>
        <v/>
      </c>
      <c r="CH47" s="117" t="str">
        <f t="shared" si="39"/>
        <v/>
      </c>
      <c r="CI47" s="117" t="str">
        <f t="shared" si="40"/>
        <v/>
      </c>
      <c r="CJ47" s="117" t="str">
        <f t="shared" si="41"/>
        <v/>
      </c>
      <c r="CK47" s="117" t="str">
        <f t="shared" si="42"/>
        <v/>
      </c>
      <c r="CL47" s="117" t="str">
        <f t="shared" si="43"/>
        <v/>
      </c>
      <c r="CM47" s="117" t="str">
        <f t="shared" si="44"/>
        <v/>
      </c>
      <c r="CN47" s="117" t="str">
        <f t="shared" si="45"/>
        <v/>
      </c>
      <c r="CO47" s="117" t="str">
        <f t="shared" si="58"/>
        <v/>
      </c>
      <c r="CP47" s="117" t="str">
        <f t="shared" si="59"/>
        <v/>
      </c>
      <c r="CQ47" s="117" t="str">
        <f t="shared" si="60"/>
        <v/>
      </c>
      <c r="CR47" s="117" t="str">
        <f t="shared" si="61"/>
        <v/>
      </c>
      <c r="CS47" s="121" t="str">
        <f t="shared" si="46"/>
        <v/>
      </c>
      <c r="CT47" s="121" t="str">
        <f t="shared" si="47"/>
        <v/>
      </c>
      <c r="CU47" s="117" t="str">
        <f t="shared" si="48"/>
        <v/>
      </c>
      <c r="CV47" s="117" t="str">
        <f t="shared" si="49"/>
        <v/>
      </c>
      <c r="CW47" s="117" t="str">
        <f t="shared" si="50"/>
        <v/>
      </c>
      <c r="CX47" s="121" t="str">
        <f t="shared" si="51"/>
        <v/>
      </c>
      <c r="CY47" s="10"/>
      <c r="CZ47" s="10"/>
      <c r="DA47" s="10"/>
      <c r="DB47" s="10"/>
      <c r="DC47" s="10"/>
      <c r="DF47" s="12"/>
      <c r="DG47" s="12"/>
      <c r="DH47" s="12"/>
      <c r="DI47" s="28" t="str">
        <f t="shared" si="62"/>
        <v/>
      </c>
      <c r="DL47" s="13" t="s">
        <v>3</v>
      </c>
    </row>
    <row r="48" spans="1:116" s="11" customFormat="1" ht="25.5" x14ac:dyDescent="0.2">
      <c r="A48" s="26">
        <v>38</v>
      </c>
      <c r="B48" s="27" t="str">
        <f t="shared" si="52"/>
        <v/>
      </c>
      <c r="C48" s="124"/>
      <c r="D48" s="40"/>
      <c r="E48" s="40"/>
      <c r="F48" s="40"/>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24"/>
      <c r="AQ48" s="16"/>
      <c r="AR48" s="24"/>
      <c r="AS48" s="16"/>
      <c r="AT48" s="16"/>
      <c r="AU48" s="16"/>
      <c r="AV48" s="16"/>
      <c r="AW48" s="16"/>
      <c r="AX48" s="119"/>
      <c r="AY48" s="131"/>
      <c r="AZ48" s="131"/>
      <c r="BA48" s="131"/>
      <c r="BB48" s="131"/>
      <c r="BC48" s="117" t="str">
        <f t="shared" si="53"/>
        <v/>
      </c>
      <c r="BD48" s="117" t="str">
        <f t="shared" si="54"/>
        <v/>
      </c>
      <c r="BE48" s="117" t="str">
        <f t="shared" si="55"/>
        <v/>
      </c>
      <c r="BF48" s="117" t="str">
        <f t="shared" si="56"/>
        <v/>
      </c>
      <c r="BG48" s="117" t="str">
        <f t="shared" si="57"/>
        <v/>
      </c>
      <c r="BH48" s="117" t="str">
        <f t="shared" si="14"/>
        <v/>
      </c>
      <c r="BI48" s="117" t="str">
        <f t="shared" si="15"/>
        <v/>
      </c>
      <c r="BJ48" s="117" t="str">
        <f t="shared" si="16"/>
        <v/>
      </c>
      <c r="BK48" s="117" t="str">
        <f t="shared" si="17"/>
        <v/>
      </c>
      <c r="BL48" s="117" t="str">
        <f t="shared" si="18"/>
        <v/>
      </c>
      <c r="BM48" s="117" t="str">
        <f t="shared" si="19"/>
        <v/>
      </c>
      <c r="BN48" s="117" t="str">
        <f t="shared" si="8"/>
        <v/>
      </c>
      <c r="BO48" s="117" t="str">
        <f t="shared" si="20"/>
        <v/>
      </c>
      <c r="BP48" s="117" t="str">
        <f t="shared" si="21"/>
        <v/>
      </c>
      <c r="BQ48" s="117" t="str">
        <f t="shared" si="22"/>
        <v/>
      </c>
      <c r="BR48" s="117" t="str">
        <f t="shared" si="23"/>
        <v/>
      </c>
      <c r="BS48" s="117" t="str">
        <f t="shared" si="24"/>
        <v/>
      </c>
      <c r="BT48" s="117" t="str">
        <f t="shared" si="25"/>
        <v/>
      </c>
      <c r="BU48" s="117" t="str">
        <f t="shared" si="26"/>
        <v/>
      </c>
      <c r="BV48" s="117" t="str">
        <f t="shared" si="27"/>
        <v/>
      </c>
      <c r="BW48" s="117" t="str">
        <f t="shared" si="28"/>
        <v/>
      </c>
      <c r="BX48" s="117" t="str">
        <f t="shared" si="29"/>
        <v/>
      </c>
      <c r="BY48" s="117" t="str">
        <f t="shared" si="30"/>
        <v/>
      </c>
      <c r="BZ48" s="117" t="str">
        <f t="shared" si="31"/>
        <v/>
      </c>
      <c r="CA48" s="117" t="str">
        <f t="shared" si="32"/>
        <v/>
      </c>
      <c r="CB48" s="117" t="str">
        <f t="shared" si="33"/>
        <v/>
      </c>
      <c r="CC48" s="117" t="str">
        <f t="shared" si="34"/>
        <v/>
      </c>
      <c r="CD48" s="117" t="str">
        <f t="shared" si="35"/>
        <v/>
      </c>
      <c r="CE48" s="117" t="str">
        <f t="shared" si="36"/>
        <v/>
      </c>
      <c r="CF48" s="117" t="str">
        <f t="shared" si="37"/>
        <v/>
      </c>
      <c r="CG48" s="117" t="str">
        <f t="shared" si="38"/>
        <v/>
      </c>
      <c r="CH48" s="117" t="str">
        <f t="shared" si="39"/>
        <v/>
      </c>
      <c r="CI48" s="117" t="str">
        <f t="shared" si="40"/>
        <v/>
      </c>
      <c r="CJ48" s="117" t="str">
        <f t="shared" si="41"/>
        <v/>
      </c>
      <c r="CK48" s="117" t="str">
        <f t="shared" si="42"/>
        <v/>
      </c>
      <c r="CL48" s="117" t="str">
        <f t="shared" si="43"/>
        <v/>
      </c>
      <c r="CM48" s="117" t="str">
        <f t="shared" si="44"/>
        <v/>
      </c>
      <c r="CN48" s="117" t="str">
        <f t="shared" si="45"/>
        <v/>
      </c>
      <c r="CO48" s="117" t="str">
        <f t="shared" si="58"/>
        <v/>
      </c>
      <c r="CP48" s="117" t="str">
        <f t="shared" si="59"/>
        <v/>
      </c>
      <c r="CQ48" s="117" t="str">
        <f t="shared" si="60"/>
        <v/>
      </c>
      <c r="CR48" s="117" t="str">
        <f t="shared" si="61"/>
        <v/>
      </c>
      <c r="CS48" s="121" t="str">
        <f t="shared" si="46"/>
        <v/>
      </c>
      <c r="CT48" s="121" t="str">
        <f t="shared" si="47"/>
        <v/>
      </c>
      <c r="CU48" s="117" t="str">
        <f t="shared" si="48"/>
        <v/>
      </c>
      <c r="CV48" s="117" t="str">
        <f t="shared" si="49"/>
        <v/>
      </c>
      <c r="CW48" s="117" t="str">
        <f t="shared" si="50"/>
        <v/>
      </c>
      <c r="CX48" s="121" t="str">
        <f t="shared" si="51"/>
        <v/>
      </c>
      <c r="CY48" s="10"/>
      <c r="CZ48" s="10"/>
      <c r="DA48" s="10"/>
      <c r="DB48" s="10"/>
      <c r="DC48" s="10"/>
      <c r="DF48" s="12"/>
      <c r="DG48" s="12"/>
      <c r="DH48" s="12"/>
      <c r="DI48" s="28" t="str">
        <f t="shared" si="62"/>
        <v/>
      </c>
      <c r="DL48" s="13" t="s">
        <v>3</v>
      </c>
    </row>
    <row r="49" spans="1:116" s="11" customFormat="1" ht="25.5" x14ac:dyDescent="0.2">
      <c r="A49" s="26">
        <v>39</v>
      </c>
      <c r="B49" s="27" t="str">
        <f t="shared" si="52"/>
        <v/>
      </c>
      <c r="C49" s="124"/>
      <c r="D49" s="40"/>
      <c r="E49" s="40"/>
      <c r="F49" s="40"/>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24"/>
      <c r="AQ49" s="16"/>
      <c r="AR49" s="24"/>
      <c r="AS49" s="16"/>
      <c r="AT49" s="16"/>
      <c r="AU49" s="16"/>
      <c r="AV49" s="16"/>
      <c r="AW49" s="16"/>
      <c r="AX49" s="119"/>
      <c r="AY49" s="131"/>
      <c r="AZ49" s="131"/>
      <c r="BA49" s="131"/>
      <c r="BB49" s="131"/>
      <c r="BC49" s="117" t="str">
        <f t="shared" si="53"/>
        <v/>
      </c>
      <c r="BD49" s="117" t="str">
        <f t="shared" si="54"/>
        <v/>
      </c>
      <c r="BE49" s="117" t="str">
        <f t="shared" si="55"/>
        <v/>
      </c>
      <c r="BF49" s="117" t="str">
        <f t="shared" si="56"/>
        <v/>
      </c>
      <c r="BG49" s="117" t="str">
        <f t="shared" si="57"/>
        <v/>
      </c>
      <c r="BH49" s="117" t="str">
        <f t="shared" si="14"/>
        <v/>
      </c>
      <c r="BI49" s="117" t="str">
        <f t="shared" si="15"/>
        <v/>
      </c>
      <c r="BJ49" s="117" t="str">
        <f t="shared" si="16"/>
        <v/>
      </c>
      <c r="BK49" s="117" t="str">
        <f t="shared" si="17"/>
        <v/>
      </c>
      <c r="BL49" s="117" t="str">
        <f t="shared" si="18"/>
        <v/>
      </c>
      <c r="BM49" s="117" t="str">
        <f t="shared" si="19"/>
        <v/>
      </c>
      <c r="BN49" s="117" t="str">
        <f t="shared" si="8"/>
        <v/>
      </c>
      <c r="BO49" s="117" t="str">
        <f t="shared" si="20"/>
        <v/>
      </c>
      <c r="BP49" s="117" t="str">
        <f t="shared" si="21"/>
        <v/>
      </c>
      <c r="BQ49" s="117" t="str">
        <f t="shared" si="22"/>
        <v/>
      </c>
      <c r="BR49" s="117" t="str">
        <f t="shared" si="23"/>
        <v/>
      </c>
      <c r="BS49" s="117" t="str">
        <f t="shared" si="24"/>
        <v/>
      </c>
      <c r="BT49" s="117" t="str">
        <f t="shared" si="25"/>
        <v/>
      </c>
      <c r="BU49" s="117" t="str">
        <f t="shared" si="26"/>
        <v/>
      </c>
      <c r="BV49" s="117" t="str">
        <f t="shared" si="27"/>
        <v/>
      </c>
      <c r="BW49" s="117" t="str">
        <f t="shared" si="28"/>
        <v/>
      </c>
      <c r="BX49" s="117" t="str">
        <f t="shared" si="29"/>
        <v/>
      </c>
      <c r="BY49" s="117" t="str">
        <f t="shared" si="30"/>
        <v/>
      </c>
      <c r="BZ49" s="117" t="str">
        <f t="shared" si="31"/>
        <v/>
      </c>
      <c r="CA49" s="117" t="str">
        <f t="shared" si="32"/>
        <v/>
      </c>
      <c r="CB49" s="117" t="str">
        <f t="shared" si="33"/>
        <v/>
      </c>
      <c r="CC49" s="117" t="str">
        <f t="shared" si="34"/>
        <v/>
      </c>
      <c r="CD49" s="117" t="str">
        <f t="shared" si="35"/>
        <v/>
      </c>
      <c r="CE49" s="117" t="str">
        <f t="shared" si="36"/>
        <v/>
      </c>
      <c r="CF49" s="117" t="str">
        <f t="shared" si="37"/>
        <v/>
      </c>
      <c r="CG49" s="117" t="str">
        <f t="shared" si="38"/>
        <v/>
      </c>
      <c r="CH49" s="117" t="str">
        <f t="shared" si="39"/>
        <v/>
      </c>
      <c r="CI49" s="117" t="str">
        <f t="shared" si="40"/>
        <v/>
      </c>
      <c r="CJ49" s="117" t="str">
        <f t="shared" si="41"/>
        <v/>
      </c>
      <c r="CK49" s="117" t="str">
        <f t="shared" si="42"/>
        <v/>
      </c>
      <c r="CL49" s="117" t="str">
        <f t="shared" si="43"/>
        <v/>
      </c>
      <c r="CM49" s="117" t="str">
        <f t="shared" si="44"/>
        <v/>
      </c>
      <c r="CN49" s="117" t="str">
        <f t="shared" si="45"/>
        <v/>
      </c>
      <c r="CO49" s="117" t="str">
        <f t="shared" si="58"/>
        <v/>
      </c>
      <c r="CP49" s="117" t="str">
        <f t="shared" si="59"/>
        <v/>
      </c>
      <c r="CQ49" s="117" t="str">
        <f t="shared" si="60"/>
        <v/>
      </c>
      <c r="CR49" s="117" t="str">
        <f t="shared" si="61"/>
        <v/>
      </c>
      <c r="CS49" s="121" t="str">
        <f t="shared" si="46"/>
        <v/>
      </c>
      <c r="CT49" s="121" t="str">
        <f t="shared" si="47"/>
        <v/>
      </c>
      <c r="CU49" s="117" t="str">
        <f t="shared" si="48"/>
        <v/>
      </c>
      <c r="CV49" s="117" t="str">
        <f t="shared" si="49"/>
        <v/>
      </c>
      <c r="CW49" s="117" t="str">
        <f t="shared" si="50"/>
        <v/>
      </c>
      <c r="CX49" s="121" t="str">
        <f t="shared" si="51"/>
        <v/>
      </c>
      <c r="CY49" s="10"/>
      <c r="CZ49" s="10"/>
      <c r="DA49" s="10"/>
      <c r="DB49" s="10"/>
      <c r="DC49" s="10"/>
      <c r="DF49" s="12"/>
      <c r="DG49" s="12"/>
      <c r="DH49" s="12"/>
      <c r="DI49" s="28" t="str">
        <f t="shared" si="62"/>
        <v/>
      </c>
      <c r="DL49" s="13" t="s">
        <v>3</v>
      </c>
    </row>
    <row r="50" spans="1:116" s="11" customFormat="1" ht="25.5" x14ac:dyDescent="0.2">
      <c r="A50" s="26">
        <v>40</v>
      </c>
      <c r="B50" s="27" t="str">
        <f t="shared" si="52"/>
        <v/>
      </c>
      <c r="C50" s="124"/>
      <c r="D50" s="40"/>
      <c r="E50" s="40"/>
      <c r="F50" s="40"/>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24"/>
      <c r="AQ50" s="16"/>
      <c r="AR50" s="24"/>
      <c r="AS50" s="16"/>
      <c r="AT50" s="16"/>
      <c r="AU50" s="16"/>
      <c r="AV50" s="16"/>
      <c r="AW50" s="16"/>
      <c r="AX50" s="119"/>
      <c r="AY50" s="131"/>
      <c r="AZ50" s="131"/>
      <c r="BA50" s="131"/>
      <c r="BB50" s="131"/>
      <c r="BC50" s="117" t="str">
        <f t="shared" si="53"/>
        <v/>
      </c>
      <c r="BD50" s="117" t="str">
        <f t="shared" si="54"/>
        <v/>
      </c>
      <c r="BE50" s="117" t="str">
        <f t="shared" si="55"/>
        <v/>
      </c>
      <c r="BF50" s="117" t="str">
        <f t="shared" si="56"/>
        <v/>
      </c>
      <c r="BG50" s="117" t="str">
        <f t="shared" si="57"/>
        <v/>
      </c>
      <c r="BH50" s="117" t="str">
        <f t="shared" si="14"/>
        <v/>
      </c>
      <c r="BI50" s="117" t="str">
        <f t="shared" si="15"/>
        <v/>
      </c>
      <c r="BJ50" s="117" t="str">
        <f t="shared" si="16"/>
        <v/>
      </c>
      <c r="BK50" s="117" t="str">
        <f t="shared" si="17"/>
        <v/>
      </c>
      <c r="BL50" s="117" t="str">
        <f t="shared" si="18"/>
        <v/>
      </c>
      <c r="BM50" s="117" t="str">
        <f t="shared" si="19"/>
        <v/>
      </c>
      <c r="BN50" s="117" t="str">
        <f t="shared" si="8"/>
        <v/>
      </c>
      <c r="BO50" s="117" t="str">
        <f t="shared" si="20"/>
        <v/>
      </c>
      <c r="BP50" s="117" t="str">
        <f t="shared" si="21"/>
        <v/>
      </c>
      <c r="BQ50" s="117" t="str">
        <f t="shared" si="22"/>
        <v/>
      </c>
      <c r="BR50" s="117" t="str">
        <f t="shared" si="23"/>
        <v/>
      </c>
      <c r="BS50" s="117" t="str">
        <f t="shared" si="24"/>
        <v/>
      </c>
      <c r="BT50" s="117" t="str">
        <f t="shared" si="25"/>
        <v/>
      </c>
      <c r="BU50" s="117" t="str">
        <f t="shared" si="26"/>
        <v/>
      </c>
      <c r="BV50" s="117" t="str">
        <f t="shared" si="27"/>
        <v/>
      </c>
      <c r="BW50" s="117" t="str">
        <f t="shared" si="28"/>
        <v/>
      </c>
      <c r="BX50" s="117" t="str">
        <f t="shared" si="29"/>
        <v/>
      </c>
      <c r="BY50" s="117" t="str">
        <f t="shared" si="30"/>
        <v/>
      </c>
      <c r="BZ50" s="117" t="str">
        <f t="shared" si="31"/>
        <v/>
      </c>
      <c r="CA50" s="117" t="str">
        <f t="shared" si="32"/>
        <v/>
      </c>
      <c r="CB50" s="117" t="str">
        <f t="shared" si="33"/>
        <v/>
      </c>
      <c r="CC50" s="117" t="str">
        <f t="shared" si="34"/>
        <v/>
      </c>
      <c r="CD50" s="117" t="str">
        <f t="shared" si="35"/>
        <v/>
      </c>
      <c r="CE50" s="117" t="str">
        <f t="shared" si="36"/>
        <v/>
      </c>
      <c r="CF50" s="117" t="str">
        <f t="shared" si="37"/>
        <v/>
      </c>
      <c r="CG50" s="117" t="str">
        <f t="shared" si="38"/>
        <v/>
      </c>
      <c r="CH50" s="117" t="str">
        <f t="shared" si="39"/>
        <v/>
      </c>
      <c r="CI50" s="117" t="str">
        <f t="shared" si="40"/>
        <v/>
      </c>
      <c r="CJ50" s="117" t="str">
        <f t="shared" si="41"/>
        <v/>
      </c>
      <c r="CK50" s="117" t="str">
        <f t="shared" si="42"/>
        <v/>
      </c>
      <c r="CL50" s="117" t="str">
        <f t="shared" si="43"/>
        <v/>
      </c>
      <c r="CM50" s="117" t="str">
        <f t="shared" si="44"/>
        <v/>
      </c>
      <c r="CN50" s="117" t="str">
        <f t="shared" si="45"/>
        <v/>
      </c>
      <c r="CO50" s="117" t="str">
        <f t="shared" si="58"/>
        <v/>
      </c>
      <c r="CP50" s="117" t="str">
        <f t="shared" si="59"/>
        <v/>
      </c>
      <c r="CQ50" s="117" t="str">
        <f t="shared" si="60"/>
        <v/>
      </c>
      <c r="CR50" s="117" t="str">
        <f t="shared" si="61"/>
        <v/>
      </c>
      <c r="CS50" s="121" t="str">
        <f t="shared" si="46"/>
        <v/>
      </c>
      <c r="CT50" s="121" t="str">
        <f t="shared" si="47"/>
        <v/>
      </c>
      <c r="CU50" s="117" t="str">
        <f t="shared" si="48"/>
        <v/>
      </c>
      <c r="CV50" s="117" t="str">
        <f t="shared" si="49"/>
        <v/>
      </c>
      <c r="CW50" s="117" t="str">
        <f t="shared" si="50"/>
        <v/>
      </c>
      <c r="CX50" s="121" t="str">
        <f t="shared" si="51"/>
        <v/>
      </c>
      <c r="CY50" s="10"/>
      <c r="CZ50" s="10"/>
      <c r="DA50" s="10"/>
      <c r="DB50" s="10"/>
      <c r="DC50" s="10"/>
      <c r="DF50" s="12"/>
      <c r="DG50" s="12"/>
      <c r="DH50" s="12"/>
      <c r="DI50" s="28" t="str">
        <f t="shared" si="62"/>
        <v/>
      </c>
      <c r="DL50" s="13" t="s">
        <v>3</v>
      </c>
    </row>
    <row r="51" spans="1:116" s="11" customFormat="1" ht="25.5" x14ac:dyDescent="0.2">
      <c r="A51" s="26">
        <v>41</v>
      </c>
      <c r="B51" s="27" t="str">
        <f t="shared" si="52"/>
        <v/>
      </c>
      <c r="C51" s="124"/>
      <c r="D51" s="40"/>
      <c r="E51" s="40"/>
      <c r="F51" s="40"/>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24"/>
      <c r="AQ51" s="16"/>
      <c r="AR51" s="24"/>
      <c r="AS51" s="16"/>
      <c r="AT51" s="16"/>
      <c r="AU51" s="16"/>
      <c r="AV51" s="16"/>
      <c r="AW51" s="16"/>
      <c r="AX51" s="119"/>
      <c r="AY51" s="131"/>
      <c r="AZ51" s="131"/>
      <c r="BA51" s="131"/>
      <c r="BB51" s="131"/>
      <c r="BC51" s="117" t="str">
        <f t="shared" si="53"/>
        <v/>
      </c>
      <c r="BD51" s="117" t="str">
        <f t="shared" si="54"/>
        <v/>
      </c>
      <c r="BE51" s="117" t="str">
        <f t="shared" si="55"/>
        <v/>
      </c>
      <c r="BF51" s="117" t="str">
        <f t="shared" si="56"/>
        <v/>
      </c>
      <c r="BG51" s="117" t="str">
        <f t="shared" si="57"/>
        <v/>
      </c>
      <c r="BH51" s="117" t="str">
        <f t="shared" si="14"/>
        <v/>
      </c>
      <c r="BI51" s="117" t="str">
        <f t="shared" si="15"/>
        <v/>
      </c>
      <c r="BJ51" s="117" t="str">
        <f t="shared" si="16"/>
        <v/>
      </c>
      <c r="BK51" s="117" t="str">
        <f t="shared" si="17"/>
        <v/>
      </c>
      <c r="BL51" s="117" t="str">
        <f t="shared" si="18"/>
        <v/>
      </c>
      <c r="BM51" s="117" t="str">
        <f t="shared" si="19"/>
        <v/>
      </c>
      <c r="BN51" s="117" t="str">
        <f t="shared" si="8"/>
        <v/>
      </c>
      <c r="BO51" s="117" t="str">
        <f t="shared" si="20"/>
        <v/>
      </c>
      <c r="BP51" s="117" t="str">
        <f t="shared" si="21"/>
        <v/>
      </c>
      <c r="BQ51" s="117" t="str">
        <f t="shared" si="22"/>
        <v/>
      </c>
      <c r="BR51" s="117" t="str">
        <f t="shared" si="23"/>
        <v/>
      </c>
      <c r="BS51" s="117" t="str">
        <f t="shared" si="24"/>
        <v/>
      </c>
      <c r="BT51" s="117" t="str">
        <f t="shared" si="25"/>
        <v/>
      </c>
      <c r="BU51" s="117" t="str">
        <f t="shared" si="26"/>
        <v/>
      </c>
      <c r="BV51" s="117" t="str">
        <f t="shared" si="27"/>
        <v/>
      </c>
      <c r="BW51" s="117" t="str">
        <f t="shared" si="28"/>
        <v/>
      </c>
      <c r="BX51" s="117" t="str">
        <f t="shared" si="29"/>
        <v/>
      </c>
      <c r="BY51" s="117" t="str">
        <f t="shared" si="30"/>
        <v/>
      </c>
      <c r="BZ51" s="117" t="str">
        <f t="shared" si="31"/>
        <v/>
      </c>
      <c r="CA51" s="117" t="str">
        <f t="shared" si="32"/>
        <v/>
      </c>
      <c r="CB51" s="117" t="str">
        <f t="shared" si="33"/>
        <v/>
      </c>
      <c r="CC51" s="117" t="str">
        <f t="shared" si="34"/>
        <v/>
      </c>
      <c r="CD51" s="117" t="str">
        <f t="shared" si="35"/>
        <v/>
      </c>
      <c r="CE51" s="117" t="str">
        <f t="shared" si="36"/>
        <v/>
      </c>
      <c r="CF51" s="117" t="str">
        <f t="shared" si="37"/>
        <v/>
      </c>
      <c r="CG51" s="117" t="str">
        <f t="shared" si="38"/>
        <v/>
      </c>
      <c r="CH51" s="117" t="str">
        <f t="shared" si="39"/>
        <v/>
      </c>
      <c r="CI51" s="117" t="str">
        <f t="shared" si="40"/>
        <v/>
      </c>
      <c r="CJ51" s="117" t="str">
        <f t="shared" si="41"/>
        <v/>
      </c>
      <c r="CK51" s="117" t="str">
        <f t="shared" si="42"/>
        <v/>
      </c>
      <c r="CL51" s="117" t="str">
        <f t="shared" si="43"/>
        <v/>
      </c>
      <c r="CM51" s="117" t="str">
        <f t="shared" si="44"/>
        <v/>
      </c>
      <c r="CN51" s="117" t="str">
        <f t="shared" si="45"/>
        <v/>
      </c>
      <c r="CO51" s="117" t="str">
        <f t="shared" si="58"/>
        <v/>
      </c>
      <c r="CP51" s="117" t="str">
        <f t="shared" si="59"/>
        <v/>
      </c>
      <c r="CQ51" s="117" t="str">
        <f t="shared" si="60"/>
        <v/>
      </c>
      <c r="CR51" s="117" t="str">
        <f t="shared" si="61"/>
        <v/>
      </c>
      <c r="CS51" s="121" t="str">
        <f t="shared" si="46"/>
        <v/>
      </c>
      <c r="CT51" s="121" t="str">
        <f t="shared" si="47"/>
        <v/>
      </c>
      <c r="CU51" s="117" t="str">
        <f t="shared" si="48"/>
        <v/>
      </c>
      <c r="CV51" s="117" t="str">
        <f t="shared" si="49"/>
        <v/>
      </c>
      <c r="CW51" s="117" t="str">
        <f t="shared" si="50"/>
        <v/>
      </c>
      <c r="CX51" s="121" t="str">
        <f t="shared" si="51"/>
        <v/>
      </c>
      <c r="CY51" s="10"/>
      <c r="CZ51" s="10"/>
      <c r="DA51" s="10"/>
      <c r="DB51" s="10"/>
      <c r="DC51" s="10"/>
      <c r="DF51" s="12"/>
      <c r="DG51" s="12"/>
      <c r="DH51" s="12"/>
      <c r="DI51" s="28" t="str">
        <f t="shared" si="62"/>
        <v/>
      </c>
      <c r="DL51" s="13" t="s">
        <v>3</v>
      </c>
    </row>
    <row r="52" spans="1:116" s="11" customFormat="1" ht="25.5" x14ac:dyDescent="0.2">
      <c r="A52" s="26">
        <v>42</v>
      </c>
      <c r="B52" s="27" t="str">
        <f t="shared" si="52"/>
        <v/>
      </c>
      <c r="C52" s="124"/>
      <c r="D52" s="40"/>
      <c r="E52" s="40"/>
      <c r="F52" s="40"/>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24"/>
      <c r="AQ52" s="16"/>
      <c r="AR52" s="24"/>
      <c r="AS52" s="16"/>
      <c r="AT52" s="16"/>
      <c r="AU52" s="16"/>
      <c r="AV52" s="16"/>
      <c r="AW52" s="16"/>
      <c r="AX52" s="119"/>
      <c r="AY52" s="131"/>
      <c r="AZ52" s="131"/>
      <c r="BA52" s="131"/>
      <c r="BB52" s="131"/>
      <c r="BC52" s="117" t="str">
        <f t="shared" si="53"/>
        <v/>
      </c>
      <c r="BD52" s="117" t="str">
        <f t="shared" si="54"/>
        <v/>
      </c>
      <c r="BE52" s="117" t="str">
        <f t="shared" si="55"/>
        <v/>
      </c>
      <c r="BF52" s="117" t="str">
        <f t="shared" si="56"/>
        <v/>
      </c>
      <c r="BG52" s="117" t="str">
        <f t="shared" si="57"/>
        <v/>
      </c>
      <c r="BH52" s="117" t="str">
        <f t="shared" si="14"/>
        <v/>
      </c>
      <c r="BI52" s="117" t="str">
        <f t="shared" si="15"/>
        <v/>
      </c>
      <c r="BJ52" s="117" t="str">
        <f t="shared" si="16"/>
        <v/>
      </c>
      <c r="BK52" s="117" t="str">
        <f t="shared" si="17"/>
        <v/>
      </c>
      <c r="BL52" s="117" t="str">
        <f t="shared" si="18"/>
        <v/>
      </c>
      <c r="BM52" s="117" t="str">
        <f t="shared" si="19"/>
        <v/>
      </c>
      <c r="BN52" s="117" t="str">
        <f t="shared" si="8"/>
        <v/>
      </c>
      <c r="BO52" s="117" t="str">
        <f t="shared" si="20"/>
        <v/>
      </c>
      <c r="BP52" s="117" t="str">
        <f t="shared" si="21"/>
        <v/>
      </c>
      <c r="BQ52" s="117" t="str">
        <f t="shared" si="22"/>
        <v/>
      </c>
      <c r="BR52" s="117" t="str">
        <f t="shared" si="23"/>
        <v/>
      </c>
      <c r="BS52" s="117" t="str">
        <f t="shared" si="24"/>
        <v/>
      </c>
      <c r="BT52" s="117" t="str">
        <f t="shared" si="25"/>
        <v/>
      </c>
      <c r="BU52" s="117" t="str">
        <f t="shared" si="26"/>
        <v/>
      </c>
      <c r="BV52" s="117" t="str">
        <f t="shared" si="27"/>
        <v/>
      </c>
      <c r="BW52" s="117" t="str">
        <f t="shared" si="28"/>
        <v/>
      </c>
      <c r="BX52" s="117" t="str">
        <f t="shared" si="29"/>
        <v/>
      </c>
      <c r="BY52" s="117" t="str">
        <f t="shared" si="30"/>
        <v/>
      </c>
      <c r="BZ52" s="117" t="str">
        <f t="shared" si="31"/>
        <v/>
      </c>
      <c r="CA52" s="117" t="str">
        <f t="shared" si="32"/>
        <v/>
      </c>
      <c r="CB52" s="117" t="str">
        <f t="shared" si="33"/>
        <v/>
      </c>
      <c r="CC52" s="117" t="str">
        <f t="shared" si="34"/>
        <v/>
      </c>
      <c r="CD52" s="117" t="str">
        <f t="shared" si="35"/>
        <v/>
      </c>
      <c r="CE52" s="117" t="str">
        <f t="shared" si="36"/>
        <v/>
      </c>
      <c r="CF52" s="117" t="str">
        <f t="shared" si="37"/>
        <v/>
      </c>
      <c r="CG52" s="117" t="str">
        <f t="shared" si="38"/>
        <v/>
      </c>
      <c r="CH52" s="117" t="str">
        <f t="shared" si="39"/>
        <v/>
      </c>
      <c r="CI52" s="117" t="str">
        <f t="shared" si="40"/>
        <v/>
      </c>
      <c r="CJ52" s="117" t="str">
        <f t="shared" si="41"/>
        <v/>
      </c>
      <c r="CK52" s="117" t="str">
        <f t="shared" si="42"/>
        <v/>
      </c>
      <c r="CL52" s="117" t="str">
        <f t="shared" si="43"/>
        <v/>
      </c>
      <c r="CM52" s="117" t="str">
        <f t="shared" si="44"/>
        <v/>
      </c>
      <c r="CN52" s="117" t="str">
        <f t="shared" si="45"/>
        <v/>
      </c>
      <c r="CO52" s="117" t="str">
        <f t="shared" si="58"/>
        <v/>
      </c>
      <c r="CP52" s="117" t="str">
        <f t="shared" si="59"/>
        <v/>
      </c>
      <c r="CQ52" s="117" t="str">
        <f t="shared" si="60"/>
        <v/>
      </c>
      <c r="CR52" s="117" t="str">
        <f t="shared" si="61"/>
        <v/>
      </c>
      <c r="CS52" s="121" t="str">
        <f t="shared" si="46"/>
        <v/>
      </c>
      <c r="CT52" s="121" t="str">
        <f t="shared" si="47"/>
        <v/>
      </c>
      <c r="CU52" s="117" t="str">
        <f t="shared" si="48"/>
        <v/>
      </c>
      <c r="CV52" s="117" t="str">
        <f t="shared" si="49"/>
        <v/>
      </c>
      <c r="CW52" s="117" t="str">
        <f t="shared" si="50"/>
        <v/>
      </c>
      <c r="CX52" s="121" t="str">
        <f t="shared" si="51"/>
        <v/>
      </c>
      <c r="CY52" s="10"/>
      <c r="CZ52" s="10"/>
      <c r="DA52" s="10"/>
      <c r="DB52" s="10"/>
      <c r="DC52" s="10"/>
      <c r="DF52" s="12"/>
      <c r="DG52" s="12"/>
      <c r="DH52" s="12"/>
      <c r="DI52" s="28" t="str">
        <f t="shared" si="62"/>
        <v/>
      </c>
      <c r="DL52" s="13" t="s">
        <v>3</v>
      </c>
    </row>
    <row r="53" spans="1:116" s="11" customFormat="1" ht="25.5" x14ac:dyDescent="0.2">
      <c r="A53" s="26">
        <v>43</v>
      </c>
      <c r="B53" s="27" t="str">
        <f t="shared" si="52"/>
        <v/>
      </c>
      <c r="C53" s="124"/>
      <c r="D53" s="40"/>
      <c r="E53" s="40"/>
      <c r="F53" s="40"/>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24"/>
      <c r="AQ53" s="16"/>
      <c r="AR53" s="24"/>
      <c r="AS53" s="16"/>
      <c r="AT53" s="16"/>
      <c r="AU53" s="16"/>
      <c r="AV53" s="16"/>
      <c r="AW53" s="16"/>
      <c r="AX53" s="119"/>
      <c r="AY53" s="131"/>
      <c r="AZ53" s="131"/>
      <c r="BA53" s="131"/>
      <c r="BB53" s="131"/>
      <c r="BC53" s="117" t="str">
        <f t="shared" si="53"/>
        <v/>
      </c>
      <c r="BD53" s="117" t="str">
        <f t="shared" si="54"/>
        <v/>
      </c>
      <c r="BE53" s="117" t="str">
        <f t="shared" si="55"/>
        <v/>
      </c>
      <c r="BF53" s="117" t="str">
        <f t="shared" si="56"/>
        <v/>
      </c>
      <c r="BG53" s="117" t="str">
        <f t="shared" si="57"/>
        <v/>
      </c>
      <c r="BH53" s="117" t="str">
        <f t="shared" si="14"/>
        <v/>
      </c>
      <c r="BI53" s="117" t="str">
        <f t="shared" si="15"/>
        <v/>
      </c>
      <c r="BJ53" s="117" t="str">
        <f t="shared" si="16"/>
        <v/>
      </c>
      <c r="BK53" s="117" t="str">
        <f t="shared" si="17"/>
        <v/>
      </c>
      <c r="BL53" s="117" t="str">
        <f t="shared" si="18"/>
        <v/>
      </c>
      <c r="BM53" s="117" t="str">
        <f t="shared" si="19"/>
        <v/>
      </c>
      <c r="BN53" s="117" t="str">
        <f t="shared" si="8"/>
        <v/>
      </c>
      <c r="BO53" s="117" t="str">
        <f t="shared" si="20"/>
        <v/>
      </c>
      <c r="BP53" s="117" t="str">
        <f t="shared" si="21"/>
        <v/>
      </c>
      <c r="BQ53" s="117" t="str">
        <f t="shared" si="22"/>
        <v/>
      </c>
      <c r="BR53" s="117" t="str">
        <f t="shared" si="23"/>
        <v/>
      </c>
      <c r="BS53" s="117" t="str">
        <f t="shared" si="24"/>
        <v/>
      </c>
      <c r="BT53" s="117" t="str">
        <f t="shared" si="25"/>
        <v/>
      </c>
      <c r="BU53" s="117" t="str">
        <f t="shared" si="26"/>
        <v/>
      </c>
      <c r="BV53" s="117" t="str">
        <f t="shared" si="27"/>
        <v/>
      </c>
      <c r="BW53" s="117" t="str">
        <f t="shared" si="28"/>
        <v/>
      </c>
      <c r="BX53" s="117" t="str">
        <f t="shared" si="29"/>
        <v/>
      </c>
      <c r="BY53" s="117" t="str">
        <f t="shared" si="30"/>
        <v/>
      </c>
      <c r="BZ53" s="117" t="str">
        <f t="shared" si="31"/>
        <v/>
      </c>
      <c r="CA53" s="117" t="str">
        <f t="shared" si="32"/>
        <v/>
      </c>
      <c r="CB53" s="117" t="str">
        <f t="shared" si="33"/>
        <v/>
      </c>
      <c r="CC53" s="117" t="str">
        <f t="shared" si="34"/>
        <v/>
      </c>
      <c r="CD53" s="117" t="str">
        <f t="shared" si="35"/>
        <v/>
      </c>
      <c r="CE53" s="117" t="str">
        <f t="shared" si="36"/>
        <v/>
      </c>
      <c r="CF53" s="117" t="str">
        <f t="shared" si="37"/>
        <v/>
      </c>
      <c r="CG53" s="117" t="str">
        <f t="shared" si="38"/>
        <v/>
      </c>
      <c r="CH53" s="117" t="str">
        <f t="shared" si="39"/>
        <v/>
      </c>
      <c r="CI53" s="117" t="str">
        <f t="shared" si="40"/>
        <v/>
      </c>
      <c r="CJ53" s="117" t="str">
        <f t="shared" si="41"/>
        <v/>
      </c>
      <c r="CK53" s="117" t="str">
        <f t="shared" si="42"/>
        <v/>
      </c>
      <c r="CL53" s="117" t="str">
        <f t="shared" si="43"/>
        <v/>
      </c>
      <c r="CM53" s="117" t="str">
        <f t="shared" si="44"/>
        <v/>
      </c>
      <c r="CN53" s="117" t="str">
        <f t="shared" si="45"/>
        <v/>
      </c>
      <c r="CO53" s="117" t="str">
        <f t="shared" si="58"/>
        <v/>
      </c>
      <c r="CP53" s="117" t="str">
        <f t="shared" si="59"/>
        <v/>
      </c>
      <c r="CQ53" s="117" t="str">
        <f t="shared" si="60"/>
        <v/>
      </c>
      <c r="CR53" s="117" t="str">
        <f t="shared" si="61"/>
        <v/>
      </c>
      <c r="CS53" s="121" t="str">
        <f t="shared" si="46"/>
        <v/>
      </c>
      <c r="CT53" s="121" t="str">
        <f t="shared" si="47"/>
        <v/>
      </c>
      <c r="CU53" s="117" t="str">
        <f t="shared" si="48"/>
        <v/>
      </c>
      <c r="CV53" s="117" t="str">
        <f t="shared" si="49"/>
        <v/>
      </c>
      <c r="CW53" s="117" t="str">
        <f t="shared" si="50"/>
        <v/>
      </c>
      <c r="CX53" s="121" t="str">
        <f t="shared" si="51"/>
        <v/>
      </c>
      <c r="CY53" s="10"/>
      <c r="CZ53" s="10"/>
      <c r="DA53" s="10"/>
      <c r="DB53" s="10"/>
      <c r="DC53" s="10"/>
      <c r="DF53" s="12"/>
      <c r="DG53" s="12"/>
      <c r="DH53" s="12"/>
      <c r="DI53" s="28" t="str">
        <f t="shared" si="62"/>
        <v/>
      </c>
      <c r="DL53" s="13" t="s">
        <v>3</v>
      </c>
    </row>
    <row r="54" spans="1:116" s="11" customFormat="1" ht="25.5" x14ac:dyDescent="0.2">
      <c r="A54" s="26">
        <v>44</v>
      </c>
      <c r="B54" s="27" t="str">
        <f t="shared" si="52"/>
        <v/>
      </c>
      <c r="C54" s="124"/>
      <c r="D54" s="40"/>
      <c r="E54" s="40"/>
      <c r="F54" s="40"/>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24"/>
      <c r="AQ54" s="16"/>
      <c r="AR54" s="24"/>
      <c r="AS54" s="16"/>
      <c r="AT54" s="16"/>
      <c r="AU54" s="16"/>
      <c r="AV54" s="16"/>
      <c r="AW54" s="16"/>
      <c r="AX54" s="119"/>
      <c r="AY54" s="131"/>
      <c r="AZ54" s="131"/>
      <c r="BA54" s="131"/>
      <c r="BB54" s="131"/>
      <c r="BC54" s="117" t="str">
        <f t="shared" si="53"/>
        <v/>
      </c>
      <c r="BD54" s="117" t="str">
        <f t="shared" si="54"/>
        <v/>
      </c>
      <c r="BE54" s="117" t="str">
        <f t="shared" si="55"/>
        <v/>
      </c>
      <c r="BF54" s="117" t="str">
        <f t="shared" si="56"/>
        <v/>
      </c>
      <c r="BG54" s="117" t="str">
        <f t="shared" si="57"/>
        <v/>
      </c>
      <c r="BH54" s="117" t="str">
        <f t="shared" si="14"/>
        <v/>
      </c>
      <c r="BI54" s="117" t="str">
        <f t="shared" si="15"/>
        <v/>
      </c>
      <c r="BJ54" s="117" t="str">
        <f t="shared" si="16"/>
        <v/>
      </c>
      <c r="BK54" s="117" t="str">
        <f t="shared" si="17"/>
        <v/>
      </c>
      <c r="BL54" s="117" t="str">
        <f t="shared" si="18"/>
        <v/>
      </c>
      <c r="BM54" s="117" t="str">
        <f t="shared" si="19"/>
        <v/>
      </c>
      <c r="BN54" s="117" t="str">
        <f t="shared" si="8"/>
        <v/>
      </c>
      <c r="BO54" s="117" t="str">
        <f t="shared" si="20"/>
        <v/>
      </c>
      <c r="BP54" s="117" t="str">
        <f t="shared" si="21"/>
        <v/>
      </c>
      <c r="BQ54" s="117" t="str">
        <f t="shared" si="22"/>
        <v/>
      </c>
      <c r="BR54" s="117" t="str">
        <f t="shared" si="23"/>
        <v/>
      </c>
      <c r="BS54" s="117" t="str">
        <f t="shared" si="24"/>
        <v/>
      </c>
      <c r="BT54" s="117" t="str">
        <f t="shared" si="25"/>
        <v/>
      </c>
      <c r="BU54" s="117" t="str">
        <f t="shared" si="26"/>
        <v/>
      </c>
      <c r="BV54" s="117" t="str">
        <f t="shared" si="27"/>
        <v/>
      </c>
      <c r="BW54" s="117" t="str">
        <f t="shared" si="28"/>
        <v/>
      </c>
      <c r="BX54" s="117" t="str">
        <f t="shared" si="29"/>
        <v/>
      </c>
      <c r="BY54" s="117" t="str">
        <f t="shared" si="30"/>
        <v/>
      </c>
      <c r="BZ54" s="117" t="str">
        <f t="shared" si="31"/>
        <v/>
      </c>
      <c r="CA54" s="117" t="str">
        <f t="shared" si="32"/>
        <v/>
      </c>
      <c r="CB54" s="117" t="str">
        <f t="shared" si="33"/>
        <v/>
      </c>
      <c r="CC54" s="117" t="str">
        <f t="shared" si="34"/>
        <v/>
      </c>
      <c r="CD54" s="117" t="str">
        <f t="shared" si="35"/>
        <v/>
      </c>
      <c r="CE54" s="117" t="str">
        <f t="shared" si="36"/>
        <v/>
      </c>
      <c r="CF54" s="117" t="str">
        <f t="shared" si="37"/>
        <v/>
      </c>
      <c r="CG54" s="117" t="str">
        <f t="shared" si="38"/>
        <v/>
      </c>
      <c r="CH54" s="117" t="str">
        <f t="shared" si="39"/>
        <v/>
      </c>
      <c r="CI54" s="117" t="str">
        <f t="shared" si="40"/>
        <v/>
      </c>
      <c r="CJ54" s="117" t="str">
        <f t="shared" si="41"/>
        <v/>
      </c>
      <c r="CK54" s="117" t="str">
        <f t="shared" si="42"/>
        <v/>
      </c>
      <c r="CL54" s="117" t="str">
        <f t="shared" si="43"/>
        <v/>
      </c>
      <c r="CM54" s="117" t="str">
        <f t="shared" si="44"/>
        <v/>
      </c>
      <c r="CN54" s="117" t="str">
        <f t="shared" si="45"/>
        <v/>
      </c>
      <c r="CO54" s="117" t="str">
        <f t="shared" si="58"/>
        <v/>
      </c>
      <c r="CP54" s="117" t="str">
        <f t="shared" si="59"/>
        <v/>
      </c>
      <c r="CQ54" s="117" t="str">
        <f t="shared" si="60"/>
        <v/>
      </c>
      <c r="CR54" s="117" t="str">
        <f t="shared" si="61"/>
        <v/>
      </c>
      <c r="CS54" s="121" t="str">
        <f t="shared" si="46"/>
        <v/>
      </c>
      <c r="CT54" s="121" t="str">
        <f t="shared" si="47"/>
        <v/>
      </c>
      <c r="CU54" s="117" t="str">
        <f t="shared" si="48"/>
        <v/>
      </c>
      <c r="CV54" s="117" t="str">
        <f t="shared" si="49"/>
        <v/>
      </c>
      <c r="CW54" s="117" t="str">
        <f t="shared" si="50"/>
        <v/>
      </c>
      <c r="CX54" s="121" t="str">
        <f t="shared" si="51"/>
        <v/>
      </c>
      <c r="CY54" s="10"/>
      <c r="CZ54" s="10"/>
      <c r="DA54" s="10"/>
      <c r="DB54" s="10"/>
      <c r="DC54" s="10"/>
      <c r="DF54" s="12"/>
      <c r="DG54" s="12"/>
      <c r="DH54" s="12"/>
      <c r="DI54" s="28" t="str">
        <f t="shared" si="62"/>
        <v/>
      </c>
      <c r="DL54" s="13" t="s">
        <v>3</v>
      </c>
    </row>
    <row r="55" spans="1:116" s="11" customFormat="1" ht="25.5" x14ac:dyDescent="0.2">
      <c r="A55" s="26">
        <v>45</v>
      </c>
      <c r="B55" s="27" t="str">
        <f t="shared" si="52"/>
        <v/>
      </c>
      <c r="C55" s="124"/>
      <c r="D55" s="40"/>
      <c r="E55" s="40"/>
      <c r="F55" s="40"/>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24"/>
      <c r="AQ55" s="16"/>
      <c r="AR55" s="24"/>
      <c r="AS55" s="16"/>
      <c r="AT55" s="16"/>
      <c r="AU55" s="16"/>
      <c r="AV55" s="16"/>
      <c r="AW55" s="16"/>
      <c r="AX55" s="119"/>
      <c r="AY55" s="131"/>
      <c r="AZ55" s="131"/>
      <c r="BA55" s="131"/>
      <c r="BB55" s="131"/>
      <c r="BC55" s="117" t="str">
        <f t="shared" si="53"/>
        <v/>
      </c>
      <c r="BD55" s="117" t="str">
        <f t="shared" si="54"/>
        <v/>
      </c>
      <c r="BE55" s="117" t="str">
        <f t="shared" si="55"/>
        <v/>
      </c>
      <c r="BF55" s="117" t="str">
        <f t="shared" si="56"/>
        <v/>
      </c>
      <c r="BG55" s="117" t="str">
        <f t="shared" si="57"/>
        <v/>
      </c>
      <c r="BH55" s="117" t="str">
        <f t="shared" si="14"/>
        <v/>
      </c>
      <c r="BI55" s="117" t="str">
        <f t="shared" si="15"/>
        <v/>
      </c>
      <c r="BJ55" s="117" t="str">
        <f t="shared" si="16"/>
        <v/>
      </c>
      <c r="BK55" s="117" t="str">
        <f t="shared" si="17"/>
        <v/>
      </c>
      <c r="BL55" s="117" t="str">
        <f t="shared" si="18"/>
        <v/>
      </c>
      <c r="BM55" s="117" t="str">
        <f t="shared" si="19"/>
        <v/>
      </c>
      <c r="BN55" s="117" t="str">
        <f t="shared" si="8"/>
        <v/>
      </c>
      <c r="BO55" s="117" t="str">
        <f t="shared" si="20"/>
        <v/>
      </c>
      <c r="BP55" s="117" t="str">
        <f t="shared" si="21"/>
        <v/>
      </c>
      <c r="BQ55" s="117" t="str">
        <f t="shared" si="22"/>
        <v/>
      </c>
      <c r="BR55" s="117" t="str">
        <f t="shared" si="23"/>
        <v/>
      </c>
      <c r="BS55" s="117" t="str">
        <f t="shared" si="24"/>
        <v/>
      </c>
      <c r="BT55" s="117" t="str">
        <f t="shared" si="25"/>
        <v/>
      </c>
      <c r="BU55" s="117" t="str">
        <f t="shared" si="26"/>
        <v/>
      </c>
      <c r="BV55" s="117" t="str">
        <f t="shared" si="27"/>
        <v/>
      </c>
      <c r="BW55" s="117" t="str">
        <f t="shared" si="28"/>
        <v/>
      </c>
      <c r="BX55" s="117" t="str">
        <f t="shared" si="29"/>
        <v/>
      </c>
      <c r="BY55" s="117" t="str">
        <f t="shared" si="30"/>
        <v/>
      </c>
      <c r="BZ55" s="117" t="str">
        <f t="shared" si="31"/>
        <v/>
      </c>
      <c r="CA55" s="117" t="str">
        <f t="shared" si="32"/>
        <v/>
      </c>
      <c r="CB55" s="117" t="str">
        <f t="shared" si="33"/>
        <v/>
      </c>
      <c r="CC55" s="117" t="str">
        <f t="shared" si="34"/>
        <v/>
      </c>
      <c r="CD55" s="117" t="str">
        <f t="shared" si="35"/>
        <v/>
      </c>
      <c r="CE55" s="117" t="str">
        <f t="shared" si="36"/>
        <v/>
      </c>
      <c r="CF55" s="117" t="str">
        <f t="shared" si="37"/>
        <v/>
      </c>
      <c r="CG55" s="117" t="str">
        <f t="shared" si="38"/>
        <v/>
      </c>
      <c r="CH55" s="117" t="str">
        <f t="shared" si="39"/>
        <v/>
      </c>
      <c r="CI55" s="117" t="str">
        <f t="shared" si="40"/>
        <v/>
      </c>
      <c r="CJ55" s="117" t="str">
        <f t="shared" si="41"/>
        <v/>
      </c>
      <c r="CK55" s="117" t="str">
        <f t="shared" si="42"/>
        <v/>
      </c>
      <c r="CL55" s="117" t="str">
        <f t="shared" si="43"/>
        <v/>
      </c>
      <c r="CM55" s="117" t="str">
        <f t="shared" si="44"/>
        <v/>
      </c>
      <c r="CN55" s="117" t="str">
        <f t="shared" si="45"/>
        <v/>
      </c>
      <c r="CO55" s="117" t="str">
        <f t="shared" si="58"/>
        <v/>
      </c>
      <c r="CP55" s="117" t="str">
        <f t="shared" si="59"/>
        <v/>
      </c>
      <c r="CQ55" s="117" t="str">
        <f t="shared" si="60"/>
        <v/>
      </c>
      <c r="CR55" s="117" t="str">
        <f t="shared" si="61"/>
        <v/>
      </c>
      <c r="CS55" s="121" t="str">
        <f t="shared" si="46"/>
        <v/>
      </c>
      <c r="CT55" s="121" t="str">
        <f t="shared" si="47"/>
        <v/>
      </c>
      <c r="CU55" s="117" t="str">
        <f t="shared" si="48"/>
        <v/>
      </c>
      <c r="CV55" s="117" t="str">
        <f t="shared" si="49"/>
        <v/>
      </c>
      <c r="CW55" s="117" t="str">
        <f t="shared" si="50"/>
        <v/>
      </c>
      <c r="CX55" s="121" t="str">
        <f t="shared" si="51"/>
        <v/>
      </c>
      <c r="CY55" s="10"/>
      <c r="CZ55" s="10"/>
      <c r="DA55" s="10"/>
      <c r="DB55" s="10"/>
      <c r="DC55" s="10"/>
      <c r="DF55" s="12"/>
      <c r="DG55" s="12"/>
      <c r="DH55" s="12"/>
      <c r="DI55" s="28" t="str">
        <f t="shared" si="62"/>
        <v/>
      </c>
      <c r="DL55" s="13" t="s">
        <v>3</v>
      </c>
    </row>
    <row r="56" spans="1:116" s="11" customFormat="1" ht="25.5" x14ac:dyDescent="0.2">
      <c r="A56" s="26">
        <v>46</v>
      </c>
      <c r="B56" s="27" t="str">
        <f t="shared" si="52"/>
        <v/>
      </c>
      <c r="C56" s="124"/>
      <c r="D56" s="40"/>
      <c r="E56" s="40"/>
      <c r="F56" s="40"/>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24"/>
      <c r="AQ56" s="16"/>
      <c r="AR56" s="24"/>
      <c r="AS56" s="16"/>
      <c r="AT56" s="16"/>
      <c r="AU56" s="16"/>
      <c r="AV56" s="16"/>
      <c r="AW56" s="16"/>
      <c r="AX56" s="119"/>
      <c r="AY56" s="131"/>
      <c r="AZ56" s="131"/>
      <c r="BA56" s="131"/>
      <c r="BB56" s="131"/>
      <c r="BC56" s="117" t="str">
        <f t="shared" si="53"/>
        <v/>
      </c>
      <c r="BD56" s="117" t="str">
        <f t="shared" si="54"/>
        <v/>
      </c>
      <c r="BE56" s="117" t="str">
        <f t="shared" si="55"/>
        <v/>
      </c>
      <c r="BF56" s="117" t="str">
        <f t="shared" si="56"/>
        <v/>
      </c>
      <c r="BG56" s="117" t="str">
        <f t="shared" si="57"/>
        <v/>
      </c>
      <c r="BH56" s="117" t="str">
        <f t="shared" si="14"/>
        <v/>
      </c>
      <c r="BI56" s="117" t="str">
        <f t="shared" si="15"/>
        <v/>
      </c>
      <c r="BJ56" s="117" t="str">
        <f t="shared" si="16"/>
        <v/>
      </c>
      <c r="BK56" s="117" t="str">
        <f t="shared" si="17"/>
        <v/>
      </c>
      <c r="BL56" s="117" t="str">
        <f t="shared" si="18"/>
        <v/>
      </c>
      <c r="BM56" s="117" t="str">
        <f t="shared" si="19"/>
        <v/>
      </c>
      <c r="BN56" s="117" t="str">
        <f t="shared" si="8"/>
        <v/>
      </c>
      <c r="BO56" s="117" t="str">
        <f t="shared" si="20"/>
        <v/>
      </c>
      <c r="BP56" s="117" t="str">
        <f t="shared" si="21"/>
        <v/>
      </c>
      <c r="BQ56" s="117" t="str">
        <f t="shared" si="22"/>
        <v/>
      </c>
      <c r="BR56" s="117" t="str">
        <f t="shared" si="23"/>
        <v/>
      </c>
      <c r="BS56" s="117" t="str">
        <f t="shared" si="24"/>
        <v/>
      </c>
      <c r="BT56" s="117" t="str">
        <f t="shared" si="25"/>
        <v/>
      </c>
      <c r="BU56" s="117" t="str">
        <f t="shared" si="26"/>
        <v/>
      </c>
      <c r="BV56" s="117" t="str">
        <f t="shared" si="27"/>
        <v/>
      </c>
      <c r="BW56" s="117" t="str">
        <f t="shared" si="28"/>
        <v/>
      </c>
      <c r="BX56" s="117" t="str">
        <f t="shared" si="29"/>
        <v/>
      </c>
      <c r="BY56" s="117" t="str">
        <f t="shared" si="30"/>
        <v/>
      </c>
      <c r="BZ56" s="117" t="str">
        <f t="shared" si="31"/>
        <v/>
      </c>
      <c r="CA56" s="117" t="str">
        <f t="shared" si="32"/>
        <v/>
      </c>
      <c r="CB56" s="117" t="str">
        <f t="shared" si="33"/>
        <v/>
      </c>
      <c r="CC56" s="117" t="str">
        <f t="shared" si="34"/>
        <v/>
      </c>
      <c r="CD56" s="117" t="str">
        <f t="shared" si="35"/>
        <v/>
      </c>
      <c r="CE56" s="117" t="str">
        <f t="shared" si="36"/>
        <v/>
      </c>
      <c r="CF56" s="117" t="str">
        <f t="shared" si="37"/>
        <v/>
      </c>
      <c r="CG56" s="117" t="str">
        <f t="shared" si="38"/>
        <v/>
      </c>
      <c r="CH56" s="117" t="str">
        <f t="shared" si="39"/>
        <v/>
      </c>
      <c r="CI56" s="117" t="str">
        <f t="shared" si="40"/>
        <v/>
      </c>
      <c r="CJ56" s="117" t="str">
        <f t="shared" si="41"/>
        <v/>
      </c>
      <c r="CK56" s="117" t="str">
        <f t="shared" si="42"/>
        <v/>
      </c>
      <c r="CL56" s="117" t="str">
        <f t="shared" si="43"/>
        <v/>
      </c>
      <c r="CM56" s="117" t="str">
        <f t="shared" si="44"/>
        <v/>
      </c>
      <c r="CN56" s="117" t="str">
        <f t="shared" si="45"/>
        <v/>
      </c>
      <c r="CO56" s="117" t="str">
        <f t="shared" si="58"/>
        <v/>
      </c>
      <c r="CP56" s="117" t="str">
        <f t="shared" si="59"/>
        <v/>
      </c>
      <c r="CQ56" s="117" t="str">
        <f t="shared" si="60"/>
        <v/>
      </c>
      <c r="CR56" s="117" t="str">
        <f t="shared" si="61"/>
        <v/>
      </c>
      <c r="CS56" s="121" t="str">
        <f t="shared" si="46"/>
        <v/>
      </c>
      <c r="CT56" s="121" t="str">
        <f t="shared" si="47"/>
        <v/>
      </c>
      <c r="CU56" s="117" t="str">
        <f t="shared" si="48"/>
        <v/>
      </c>
      <c r="CV56" s="117" t="str">
        <f t="shared" si="49"/>
        <v/>
      </c>
      <c r="CW56" s="117" t="str">
        <f t="shared" si="50"/>
        <v/>
      </c>
      <c r="CX56" s="121" t="str">
        <f t="shared" si="51"/>
        <v/>
      </c>
      <c r="CY56" s="10"/>
      <c r="CZ56" s="10"/>
      <c r="DA56" s="10"/>
      <c r="DB56" s="10"/>
      <c r="DC56" s="10"/>
      <c r="DF56" s="12"/>
      <c r="DG56" s="12"/>
      <c r="DH56" s="12"/>
      <c r="DI56" s="28" t="str">
        <f t="shared" si="62"/>
        <v/>
      </c>
      <c r="DL56" s="13" t="s">
        <v>3</v>
      </c>
    </row>
    <row r="57" spans="1:116" s="11" customFormat="1" ht="25.5" x14ac:dyDescent="0.2">
      <c r="A57" s="26">
        <v>47</v>
      </c>
      <c r="B57" s="27" t="str">
        <f t="shared" si="52"/>
        <v/>
      </c>
      <c r="C57" s="124"/>
      <c r="D57" s="40"/>
      <c r="E57" s="40"/>
      <c r="F57" s="40"/>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24"/>
      <c r="AQ57" s="16"/>
      <c r="AR57" s="24"/>
      <c r="AS57" s="16"/>
      <c r="AT57" s="16"/>
      <c r="AU57" s="16"/>
      <c r="AV57" s="16"/>
      <c r="AW57" s="16"/>
      <c r="AX57" s="119"/>
      <c r="AY57" s="131"/>
      <c r="AZ57" s="131"/>
      <c r="BA57" s="131"/>
      <c r="BB57" s="131"/>
      <c r="BC57" s="117" t="str">
        <f t="shared" si="53"/>
        <v/>
      </c>
      <c r="BD57" s="117" t="str">
        <f t="shared" si="54"/>
        <v/>
      </c>
      <c r="BE57" s="117" t="str">
        <f t="shared" si="55"/>
        <v/>
      </c>
      <c r="BF57" s="117" t="str">
        <f t="shared" si="56"/>
        <v/>
      </c>
      <c r="BG57" s="117" t="str">
        <f t="shared" si="57"/>
        <v/>
      </c>
      <c r="BH57" s="117" t="str">
        <f t="shared" si="14"/>
        <v/>
      </c>
      <c r="BI57" s="117" t="str">
        <f t="shared" si="15"/>
        <v/>
      </c>
      <c r="BJ57" s="117" t="str">
        <f t="shared" si="16"/>
        <v/>
      </c>
      <c r="BK57" s="117" t="str">
        <f t="shared" si="17"/>
        <v/>
      </c>
      <c r="BL57" s="117" t="str">
        <f t="shared" si="18"/>
        <v/>
      </c>
      <c r="BM57" s="117" t="str">
        <f t="shared" si="19"/>
        <v/>
      </c>
      <c r="BN57" s="117" t="str">
        <f t="shared" si="8"/>
        <v/>
      </c>
      <c r="BO57" s="117" t="str">
        <f t="shared" si="20"/>
        <v/>
      </c>
      <c r="BP57" s="117" t="str">
        <f t="shared" si="21"/>
        <v/>
      </c>
      <c r="BQ57" s="117" t="str">
        <f t="shared" si="22"/>
        <v/>
      </c>
      <c r="BR57" s="117" t="str">
        <f t="shared" si="23"/>
        <v/>
      </c>
      <c r="BS57" s="117" t="str">
        <f t="shared" si="24"/>
        <v/>
      </c>
      <c r="BT57" s="117" t="str">
        <f t="shared" si="25"/>
        <v/>
      </c>
      <c r="BU57" s="117" t="str">
        <f t="shared" si="26"/>
        <v/>
      </c>
      <c r="BV57" s="117" t="str">
        <f t="shared" si="27"/>
        <v/>
      </c>
      <c r="BW57" s="117" t="str">
        <f t="shared" si="28"/>
        <v/>
      </c>
      <c r="BX57" s="117" t="str">
        <f t="shared" si="29"/>
        <v/>
      </c>
      <c r="BY57" s="117" t="str">
        <f t="shared" si="30"/>
        <v/>
      </c>
      <c r="BZ57" s="117" t="str">
        <f t="shared" si="31"/>
        <v/>
      </c>
      <c r="CA57" s="117" t="str">
        <f t="shared" si="32"/>
        <v/>
      </c>
      <c r="CB57" s="117" t="str">
        <f t="shared" si="33"/>
        <v/>
      </c>
      <c r="CC57" s="117" t="str">
        <f t="shared" si="34"/>
        <v/>
      </c>
      <c r="CD57" s="117" t="str">
        <f t="shared" si="35"/>
        <v/>
      </c>
      <c r="CE57" s="117" t="str">
        <f t="shared" si="36"/>
        <v/>
      </c>
      <c r="CF57" s="117" t="str">
        <f t="shared" si="37"/>
        <v/>
      </c>
      <c r="CG57" s="117" t="str">
        <f t="shared" si="38"/>
        <v/>
      </c>
      <c r="CH57" s="117" t="str">
        <f t="shared" si="39"/>
        <v/>
      </c>
      <c r="CI57" s="117" t="str">
        <f t="shared" si="40"/>
        <v/>
      </c>
      <c r="CJ57" s="117" t="str">
        <f t="shared" si="41"/>
        <v/>
      </c>
      <c r="CK57" s="117" t="str">
        <f t="shared" si="42"/>
        <v/>
      </c>
      <c r="CL57" s="117" t="str">
        <f t="shared" si="43"/>
        <v/>
      </c>
      <c r="CM57" s="117" t="str">
        <f t="shared" si="44"/>
        <v/>
      </c>
      <c r="CN57" s="117" t="str">
        <f t="shared" si="45"/>
        <v/>
      </c>
      <c r="CO57" s="117" t="str">
        <f t="shared" si="58"/>
        <v/>
      </c>
      <c r="CP57" s="117" t="str">
        <f t="shared" si="59"/>
        <v/>
      </c>
      <c r="CQ57" s="117" t="str">
        <f t="shared" si="60"/>
        <v/>
      </c>
      <c r="CR57" s="117" t="str">
        <f t="shared" si="61"/>
        <v/>
      </c>
      <c r="CS57" s="121" t="str">
        <f t="shared" si="46"/>
        <v/>
      </c>
      <c r="CT57" s="121" t="str">
        <f t="shared" si="47"/>
        <v/>
      </c>
      <c r="CU57" s="117" t="str">
        <f t="shared" si="48"/>
        <v/>
      </c>
      <c r="CV57" s="117" t="str">
        <f t="shared" si="49"/>
        <v/>
      </c>
      <c r="CW57" s="117" t="str">
        <f t="shared" si="50"/>
        <v/>
      </c>
      <c r="CX57" s="121" t="str">
        <f t="shared" si="51"/>
        <v/>
      </c>
      <c r="CY57" s="10"/>
      <c r="CZ57" s="10"/>
      <c r="DA57" s="10"/>
      <c r="DB57" s="10"/>
      <c r="DC57" s="10"/>
      <c r="DF57" s="12"/>
      <c r="DG57" s="12"/>
      <c r="DH57" s="12"/>
      <c r="DI57" s="28" t="str">
        <f t="shared" si="62"/>
        <v/>
      </c>
      <c r="DL57" s="13" t="s">
        <v>3</v>
      </c>
    </row>
    <row r="58" spans="1:116" s="11" customFormat="1" ht="25.5" x14ac:dyDescent="0.2">
      <c r="A58" s="26">
        <v>48</v>
      </c>
      <c r="B58" s="27" t="str">
        <f t="shared" si="52"/>
        <v/>
      </c>
      <c r="C58" s="124"/>
      <c r="D58" s="40"/>
      <c r="E58" s="40"/>
      <c r="F58" s="40"/>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24"/>
      <c r="AQ58" s="16"/>
      <c r="AR58" s="24"/>
      <c r="AS58" s="16"/>
      <c r="AT58" s="16"/>
      <c r="AU58" s="16"/>
      <c r="AV58" s="16"/>
      <c r="AW58" s="16"/>
      <c r="AX58" s="119"/>
      <c r="AY58" s="131"/>
      <c r="AZ58" s="131"/>
      <c r="BA58" s="131"/>
      <c r="BB58" s="131"/>
      <c r="BC58" s="117" t="str">
        <f t="shared" si="53"/>
        <v/>
      </c>
      <c r="BD58" s="117" t="str">
        <f t="shared" si="54"/>
        <v/>
      </c>
      <c r="BE58" s="117" t="str">
        <f t="shared" si="55"/>
        <v/>
      </c>
      <c r="BF58" s="117" t="str">
        <f t="shared" si="56"/>
        <v/>
      </c>
      <c r="BG58" s="117" t="str">
        <f t="shared" si="57"/>
        <v/>
      </c>
      <c r="BH58" s="117" t="str">
        <f t="shared" si="14"/>
        <v/>
      </c>
      <c r="BI58" s="117" t="str">
        <f t="shared" si="15"/>
        <v/>
      </c>
      <c r="BJ58" s="117" t="str">
        <f t="shared" si="16"/>
        <v/>
      </c>
      <c r="BK58" s="117" t="str">
        <f t="shared" si="17"/>
        <v/>
      </c>
      <c r="BL58" s="117" t="str">
        <f t="shared" si="18"/>
        <v/>
      </c>
      <c r="BM58" s="117" t="str">
        <f t="shared" si="19"/>
        <v/>
      </c>
      <c r="BN58" s="117" t="str">
        <f t="shared" si="8"/>
        <v/>
      </c>
      <c r="BO58" s="117" t="str">
        <f t="shared" si="20"/>
        <v/>
      </c>
      <c r="BP58" s="117" t="str">
        <f t="shared" si="21"/>
        <v/>
      </c>
      <c r="BQ58" s="117" t="str">
        <f t="shared" si="22"/>
        <v/>
      </c>
      <c r="BR58" s="117" t="str">
        <f t="shared" si="23"/>
        <v/>
      </c>
      <c r="BS58" s="117" t="str">
        <f t="shared" si="24"/>
        <v/>
      </c>
      <c r="BT58" s="117" t="str">
        <f t="shared" si="25"/>
        <v/>
      </c>
      <c r="BU58" s="117" t="str">
        <f t="shared" si="26"/>
        <v/>
      </c>
      <c r="BV58" s="117" t="str">
        <f t="shared" si="27"/>
        <v/>
      </c>
      <c r="BW58" s="117" t="str">
        <f t="shared" si="28"/>
        <v/>
      </c>
      <c r="BX58" s="117" t="str">
        <f t="shared" si="29"/>
        <v/>
      </c>
      <c r="BY58" s="117" t="str">
        <f t="shared" si="30"/>
        <v/>
      </c>
      <c r="BZ58" s="117" t="str">
        <f t="shared" si="31"/>
        <v/>
      </c>
      <c r="CA58" s="117" t="str">
        <f t="shared" si="32"/>
        <v/>
      </c>
      <c r="CB58" s="117" t="str">
        <f t="shared" si="33"/>
        <v/>
      </c>
      <c r="CC58" s="117" t="str">
        <f t="shared" si="34"/>
        <v/>
      </c>
      <c r="CD58" s="117" t="str">
        <f t="shared" si="35"/>
        <v/>
      </c>
      <c r="CE58" s="117" t="str">
        <f t="shared" si="36"/>
        <v/>
      </c>
      <c r="CF58" s="117" t="str">
        <f t="shared" si="37"/>
        <v/>
      </c>
      <c r="CG58" s="117" t="str">
        <f t="shared" si="38"/>
        <v/>
      </c>
      <c r="CH58" s="117" t="str">
        <f t="shared" si="39"/>
        <v/>
      </c>
      <c r="CI58" s="117" t="str">
        <f t="shared" si="40"/>
        <v/>
      </c>
      <c r="CJ58" s="117" t="str">
        <f t="shared" si="41"/>
        <v/>
      </c>
      <c r="CK58" s="117" t="str">
        <f t="shared" si="42"/>
        <v/>
      </c>
      <c r="CL58" s="117" t="str">
        <f t="shared" si="43"/>
        <v/>
      </c>
      <c r="CM58" s="117" t="str">
        <f t="shared" si="44"/>
        <v/>
      </c>
      <c r="CN58" s="117" t="str">
        <f t="shared" si="45"/>
        <v/>
      </c>
      <c r="CO58" s="117" t="str">
        <f t="shared" si="58"/>
        <v/>
      </c>
      <c r="CP58" s="117" t="str">
        <f t="shared" si="59"/>
        <v/>
      </c>
      <c r="CQ58" s="117" t="str">
        <f t="shared" si="60"/>
        <v/>
      </c>
      <c r="CR58" s="117" t="str">
        <f t="shared" si="61"/>
        <v/>
      </c>
      <c r="CS58" s="121" t="str">
        <f t="shared" si="46"/>
        <v/>
      </c>
      <c r="CT58" s="121" t="str">
        <f t="shared" si="47"/>
        <v/>
      </c>
      <c r="CU58" s="117" t="str">
        <f t="shared" si="48"/>
        <v/>
      </c>
      <c r="CV58" s="117" t="str">
        <f t="shared" si="49"/>
        <v/>
      </c>
      <c r="CW58" s="117" t="str">
        <f t="shared" si="50"/>
        <v/>
      </c>
      <c r="CX58" s="121" t="str">
        <f t="shared" si="51"/>
        <v/>
      </c>
      <c r="CY58" s="10"/>
      <c r="CZ58" s="10"/>
      <c r="DA58" s="10"/>
      <c r="DB58" s="10"/>
      <c r="DC58" s="10"/>
      <c r="DF58" s="12"/>
      <c r="DG58" s="12"/>
      <c r="DH58" s="12"/>
      <c r="DI58" s="28" t="str">
        <f t="shared" si="62"/>
        <v/>
      </c>
      <c r="DL58" s="13" t="s">
        <v>3</v>
      </c>
    </row>
    <row r="59" spans="1:116" s="11" customFormat="1" ht="25.5" x14ac:dyDescent="0.2">
      <c r="A59" s="26">
        <v>49</v>
      </c>
      <c r="B59" s="27" t="str">
        <f t="shared" si="52"/>
        <v/>
      </c>
      <c r="C59" s="124"/>
      <c r="D59" s="40"/>
      <c r="E59" s="40"/>
      <c r="F59" s="40"/>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24"/>
      <c r="AQ59" s="16"/>
      <c r="AR59" s="24"/>
      <c r="AS59" s="16"/>
      <c r="AT59" s="16"/>
      <c r="AU59" s="16"/>
      <c r="AV59" s="16"/>
      <c r="AW59" s="16"/>
      <c r="AX59" s="119"/>
      <c r="AY59" s="131"/>
      <c r="AZ59" s="131"/>
      <c r="BA59" s="131"/>
      <c r="BB59" s="131"/>
      <c r="BC59" s="117" t="str">
        <f t="shared" si="53"/>
        <v/>
      </c>
      <c r="BD59" s="117" t="str">
        <f t="shared" si="54"/>
        <v/>
      </c>
      <c r="BE59" s="117" t="str">
        <f t="shared" si="55"/>
        <v/>
      </c>
      <c r="BF59" s="117" t="str">
        <f t="shared" si="56"/>
        <v/>
      </c>
      <c r="BG59" s="117" t="str">
        <f t="shared" si="57"/>
        <v/>
      </c>
      <c r="BH59" s="117" t="str">
        <f t="shared" si="14"/>
        <v/>
      </c>
      <c r="BI59" s="117" t="str">
        <f t="shared" si="15"/>
        <v/>
      </c>
      <c r="BJ59" s="117" t="str">
        <f t="shared" si="16"/>
        <v/>
      </c>
      <c r="BK59" s="117" t="str">
        <f t="shared" si="17"/>
        <v/>
      </c>
      <c r="BL59" s="117" t="str">
        <f t="shared" si="18"/>
        <v/>
      </c>
      <c r="BM59" s="117" t="str">
        <f t="shared" si="19"/>
        <v/>
      </c>
      <c r="BN59" s="117" t="str">
        <f t="shared" si="8"/>
        <v/>
      </c>
      <c r="BO59" s="117" t="str">
        <f t="shared" si="20"/>
        <v/>
      </c>
      <c r="BP59" s="117" t="str">
        <f t="shared" si="21"/>
        <v/>
      </c>
      <c r="BQ59" s="117" t="str">
        <f t="shared" si="22"/>
        <v/>
      </c>
      <c r="BR59" s="117" t="str">
        <f t="shared" si="23"/>
        <v/>
      </c>
      <c r="BS59" s="117" t="str">
        <f t="shared" si="24"/>
        <v/>
      </c>
      <c r="BT59" s="117" t="str">
        <f t="shared" si="25"/>
        <v/>
      </c>
      <c r="BU59" s="117" t="str">
        <f t="shared" si="26"/>
        <v/>
      </c>
      <c r="BV59" s="117" t="str">
        <f t="shared" si="27"/>
        <v/>
      </c>
      <c r="BW59" s="117" t="str">
        <f t="shared" si="28"/>
        <v/>
      </c>
      <c r="BX59" s="117" t="str">
        <f t="shared" si="29"/>
        <v/>
      </c>
      <c r="BY59" s="117" t="str">
        <f t="shared" si="30"/>
        <v/>
      </c>
      <c r="BZ59" s="117" t="str">
        <f t="shared" si="31"/>
        <v/>
      </c>
      <c r="CA59" s="117" t="str">
        <f t="shared" si="32"/>
        <v/>
      </c>
      <c r="CB59" s="117" t="str">
        <f t="shared" si="33"/>
        <v/>
      </c>
      <c r="CC59" s="117" t="str">
        <f t="shared" si="34"/>
        <v/>
      </c>
      <c r="CD59" s="117" t="str">
        <f t="shared" si="35"/>
        <v/>
      </c>
      <c r="CE59" s="117" t="str">
        <f t="shared" si="36"/>
        <v/>
      </c>
      <c r="CF59" s="117" t="str">
        <f t="shared" si="37"/>
        <v/>
      </c>
      <c r="CG59" s="117" t="str">
        <f t="shared" si="38"/>
        <v/>
      </c>
      <c r="CH59" s="117" t="str">
        <f t="shared" si="39"/>
        <v/>
      </c>
      <c r="CI59" s="117" t="str">
        <f t="shared" si="40"/>
        <v/>
      </c>
      <c r="CJ59" s="117" t="str">
        <f t="shared" si="41"/>
        <v/>
      </c>
      <c r="CK59" s="117" t="str">
        <f t="shared" si="42"/>
        <v/>
      </c>
      <c r="CL59" s="117" t="str">
        <f t="shared" si="43"/>
        <v/>
      </c>
      <c r="CM59" s="117" t="str">
        <f t="shared" si="44"/>
        <v/>
      </c>
      <c r="CN59" s="117" t="str">
        <f t="shared" si="45"/>
        <v/>
      </c>
      <c r="CO59" s="117" t="str">
        <f t="shared" si="58"/>
        <v/>
      </c>
      <c r="CP59" s="117" t="str">
        <f t="shared" si="59"/>
        <v/>
      </c>
      <c r="CQ59" s="117" t="str">
        <f t="shared" si="60"/>
        <v/>
      </c>
      <c r="CR59" s="117" t="str">
        <f t="shared" si="61"/>
        <v/>
      </c>
      <c r="CS59" s="121" t="str">
        <f t="shared" si="46"/>
        <v/>
      </c>
      <c r="CT59" s="121" t="str">
        <f t="shared" si="47"/>
        <v/>
      </c>
      <c r="CU59" s="117" t="str">
        <f t="shared" si="48"/>
        <v/>
      </c>
      <c r="CV59" s="117" t="str">
        <f t="shared" si="49"/>
        <v/>
      </c>
      <c r="CW59" s="117" t="str">
        <f t="shared" si="50"/>
        <v/>
      </c>
      <c r="CX59" s="121" t="str">
        <f t="shared" si="51"/>
        <v/>
      </c>
      <c r="CY59" s="10"/>
      <c r="CZ59" s="10"/>
      <c r="DA59" s="10"/>
      <c r="DB59" s="10"/>
      <c r="DC59" s="10"/>
      <c r="DF59" s="12"/>
      <c r="DG59" s="12"/>
      <c r="DH59" s="12"/>
      <c r="DI59" s="28" t="str">
        <f t="shared" si="62"/>
        <v/>
      </c>
      <c r="DL59" s="13" t="s">
        <v>3</v>
      </c>
    </row>
    <row r="60" spans="1:116" s="11" customFormat="1" ht="25.5" x14ac:dyDescent="0.2">
      <c r="A60" s="26">
        <v>50</v>
      </c>
      <c r="B60" s="27" t="str">
        <f t="shared" si="52"/>
        <v/>
      </c>
      <c r="C60" s="124"/>
      <c r="D60" s="40"/>
      <c r="E60" s="40"/>
      <c r="F60" s="40"/>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24"/>
      <c r="AQ60" s="16"/>
      <c r="AR60" s="24"/>
      <c r="AS60" s="16"/>
      <c r="AT60" s="16"/>
      <c r="AU60" s="16"/>
      <c r="AV60" s="16"/>
      <c r="AW60" s="16"/>
      <c r="AX60" s="119"/>
      <c r="AY60" s="131"/>
      <c r="AZ60" s="131"/>
      <c r="BA60" s="131"/>
      <c r="BB60" s="131"/>
      <c r="BC60" s="117" t="str">
        <f t="shared" si="53"/>
        <v/>
      </c>
      <c r="BD60" s="117" t="str">
        <f t="shared" si="54"/>
        <v/>
      </c>
      <c r="BE60" s="117" t="str">
        <f t="shared" si="55"/>
        <v/>
      </c>
      <c r="BF60" s="117" t="str">
        <f t="shared" si="56"/>
        <v/>
      </c>
      <c r="BG60" s="117" t="str">
        <f t="shared" si="57"/>
        <v/>
      </c>
      <c r="BH60" s="117" t="str">
        <f t="shared" si="14"/>
        <v/>
      </c>
      <c r="BI60" s="117" t="str">
        <f t="shared" si="15"/>
        <v/>
      </c>
      <c r="BJ60" s="117" t="str">
        <f t="shared" si="16"/>
        <v/>
      </c>
      <c r="BK60" s="117" t="str">
        <f t="shared" si="17"/>
        <v/>
      </c>
      <c r="BL60" s="117" t="str">
        <f t="shared" si="18"/>
        <v/>
      </c>
      <c r="BM60" s="117" t="str">
        <f t="shared" si="19"/>
        <v/>
      </c>
      <c r="BN60" s="117" t="str">
        <f t="shared" si="8"/>
        <v/>
      </c>
      <c r="BO60" s="117" t="str">
        <f t="shared" si="20"/>
        <v/>
      </c>
      <c r="BP60" s="117" t="str">
        <f t="shared" si="21"/>
        <v/>
      </c>
      <c r="BQ60" s="117" t="str">
        <f t="shared" si="22"/>
        <v/>
      </c>
      <c r="BR60" s="117" t="str">
        <f t="shared" si="23"/>
        <v/>
      </c>
      <c r="BS60" s="117" t="str">
        <f t="shared" si="24"/>
        <v/>
      </c>
      <c r="BT60" s="117" t="str">
        <f t="shared" si="25"/>
        <v/>
      </c>
      <c r="BU60" s="117" t="str">
        <f t="shared" si="26"/>
        <v/>
      </c>
      <c r="BV60" s="117" t="str">
        <f t="shared" si="27"/>
        <v/>
      </c>
      <c r="BW60" s="117" t="str">
        <f t="shared" si="28"/>
        <v/>
      </c>
      <c r="BX60" s="117" t="str">
        <f t="shared" si="29"/>
        <v/>
      </c>
      <c r="BY60" s="117" t="str">
        <f t="shared" si="30"/>
        <v/>
      </c>
      <c r="BZ60" s="117" t="str">
        <f t="shared" si="31"/>
        <v/>
      </c>
      <c r="CA60" s="117" t="str">
        <f t="shared" si="32"/>
        <v/>
      </c>
      <c r="CB60" s="117" t="str">
        <f t="shared" si="33"/>
        <v/>
      </c>
      <c r="CC60" s="117" t="str">
        <f t="shared" si="34"/>
        <v/>
      </c>
      <c r="CD60" s="117" t="str">
        <f t="shared" si="35"/>
        <v/>
      </c>
      <c r="CE60" s="117" t="str">
        <f t="shared" si="36"/>
        <v/>
      </c>
      <c r="CF60" s="117" t="str">
        <f t="shared" si="37"/>
        <v/>
      </c>
      <c r="CG60" s="117" t="str">
        <f t="shared" si="38"/>
        <v/>
      </c>
      <c r="CH60" s="117" t="str">
        <f t="shared" si="39"/>
        <v/>
      </c>
      <c r="CI60" s="117" t="str">
        <f t="shared" si="40"/>
        <v/>
      </c>
      <c r="CJ60" s="117" t="str">
        <f t="shared" si="41"/>
        <v/>
      </c>
      <c r="CK60" s="117" t="str">
        <f t="shared" si="42"/>
        <v/>
      </c>
      <c r="CL60" s="117" t="str">
        <f t="shared" si="43"/>
        <v/>
      </c>
      <c r="CM60" s="117" t="str">
        <f t="shared" si="44"/>
        <v/>
      </c>
      <c r="CN60" s="117" t="str">
        <f t="shared" si="45"/>
        <v/>
      </c>
      <c r="CO60" s="117" t="str">
        <f t="shared" si="58"/>
        <v/>
      </c>
      <c r="CP60" s="117" t="str">
        <f t="shared" si="59"/>
        <v/>
      </c>
      <c r="CQ60" s="117" t="str">
        <f t="shared" si="60"/>
        <v/>
      </c>
      <c r="CR60" s="117" t="str">
        <f t="shared" si="61"/>
        <v/>
      </c>
      <c r="CS60" s="121" t="str">
        <f t="shared" si="46"/>
        <v/>
      </c>
      <c r="CT60" s="121" t="str">
        <f t="shared" si="47"/>
        <v/>
      </c>
      <c r="CU60" s="117" t="str">
        <f t="shared" si="48"/>
        <v/>
      </c>
      <c r="CV60" s="117" t="str">
        <f t="shared" si="49"/>
        <v/>
      </c>
      <c r="CW60" s="117" t="str">
        <f t="shared" si="50"/>
        <v/>
      </c>
      <c r="CX60" s="121" t="str">
        <f t="shared" si="51"/>
        <v/>
      </c>
      <c r="CY60" s="10"/>
      <c r="CZ60" s="10"/>
      <c r="DA60" s="10"/>
      <c r="DB60" s="10"/>
      <c r="DC60" s="10"/>
      <c r="DF60" s="12"/>
      <c r="DG60" s="12"/>
      <c r="DH60" s="12"/>
      <c r="DI60" s="28" t="str">
        <f t="shared" si="62"/>
        <v/>
      </c>
      <c r="DL60" s="13" t="s">
        <v>3</v>
      </c>
    </row>
    <row r="61" spans="1:116" s="11" customFormat="1" ht="25.5" x14ac:dyDescent="0.2">
      <c r="A61" s="26">
        <v>51</v>
      </c>
      <c r="B61" s="27" t="str">
        <f t="shared" si="52"/>
        <v/>
      </c>
      <c r="C61" s="124"/>
      <c r="D61" s="40"/>
      <c r="E61" s="40"/>
      <c r="F61" s="40"/>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24"/>
      <c r="AQ61" s="16"/>
      <c r="AR61" s="24"/>
      <c r="AS61" s="16"/>
      <c r="AT61" s="16"/>
      <c r="AU61" s="16"/>
      <c r="AV61" s="16"/>
      <c r="AW61" s="16"/>
      <c r="AX61" s="119"/>
      <c r="AY61" s="131"/>
      <c r="AZ61" s="131"/>
      <c r="BA61" s="131"/>
      <c r="BB61" s="131"/>
      <c r="BC61" s="117" t="str">
        <f t="shared" si="53"/>
        <v/>
      </c>
      <c r="BD61" s="117" t="str">
        <f t="shared" si="54"/>
        <v/>
      </c>
      <c r="BE61" s="117" t="str">
        <f t="shared" si="55"/>
        <v/>
      </c>
      <c r="BF61" s="117" t="str">
        <f t="shared" si="56"/>
        <v/>
      </c>
      <c r="BG61" s="117" t="str">
        <f t="shared" si="57"/>
        <v/>
      </c>
      <c r="BH61" s="117" t="str">
        <f t="shared" si="14"/>
        <v/>
      </c>
      <c r="BI61" s="117" t="str">
        <f t="shared" si="15"/>
        <v/>
      </c>
      <c r="BJ61" s="117" t="str">
        <f t="shared" si="16"/>
        <v/>
      </c>
      <c r="BK61" s="117" t="str">
        <f t="shared" si="17"/>
        <v/>
      </c>
      <c r="BL61" s="117" t="str">
        <f t="shared" si="18"/>
        <v/>
      </c>
      <c r="BM61" s="117" t="str">
        <f t="shared" si="19"/>
        <v/>
      </c>
      <c r="BN61" s="117" t="str">
        <f t="shared" si="8"/>
        <v/>
      </c>
      <c r="BO61" s="117" t="str">
        <f t="shared" si="20"/>
        <v/>
      </c>
      <c r="BP61" s="117" t="str">
        <f t="shared" si="21"/>
        <v/>
      </c>
      <c r="BQ61" s="117" t="str">
        <f t="shared" si="22"/>
        <v/>
      </c>
      <c r="BR61" s="117" t="str">
        <f t="shared" si="23"/>
        <v/>
      </c>
      <c r="BS61" s="117" t="str">
        <f t="shared" si="24"/>
        <v/>
      </c>
      <c r="BT61" s="117" t="str">
        <f t="shared" si="25"/>
        <v/>
      </c>
      <c r="BU61" s="117" t="str">
        <f t="shared" si="26"/>
        <v/>
      </c>
      <c r="BV61" s="117" t="str">
        <f t="shared" si="27"/>
        <v/>
      </c>
      <c r="BW61" s="117" t="str">
        <f t="shared" si="28"/>
        <v/>
      </c>
      <c r="BX61" s="117" t="str">
        <f t="shared" si="29"/>
        <v/>
      </c>
      <c r="BY61" s="117" t="str">
        <f t="shared" si="30"/>
        <v/>
      </c>
      <c r="BZ61" s="117" t="str">
        <f t="shared" si="31"/>
        <v/>
      </c>
      <c r="CA61" s="117" t="str">
        <f t="shared" si="32"/>
        <v/>
      </c>
      <c r="CB61" s="117" t="str">
        <f t="shared" si="33"/>
        <v/>
      </c>
      <c r="CC61" s="117" t="str">
        <f t="shared" si="34"/>
        <v/>
      </c>
      <c r="CD61" s="117" t="str">
        <f t="shared" si="35"/>
        <v/>
      </c>
      <c r="CE61" s="117" t="str">
        <f t="shared" si="36"/>
        <v/>
      </c>
      <c r="CF61" s="117" t="str">
        <f t="shared" si="37"/>
        <v/>
      </c>
      <c r="CG61" s="117" t="str">
        <f t="shared" si="38"/>
        <v/>
      </c>
      <c r="CH61" s="117" t="str">
        <f t="shared" si="39"/>
        <v/>
      </c>
      <c r="CI61" s="117" t="str">
        <f t="shared" si="40"/>
        <v/>
      </c>
      <c r="CJ61" s="117" t="str">
        <f t="shared" si="41"/>
        <v/>
      </c>
      <c r="CK61" s="117" t="str">
        <f t="shared" si="42"/>
        <v/>
      </c>
      <c r="CL61" s="117" t="str">
        <f t="shared" si="43"/>
        <v/>
      </c>
      <c r="CM61" s="117" t="str">
        <f t="shared" si="44"/>
        <v/>
      </c>
      <c r="CN61" s="117" t="str">
        <f t="shared" si="45"/>
        <v/>
      </c>
      <c r="CO61" s="117" t="str">
        <f t="shared" si="58"/>
        <v/>
      </c>
      <c r="CP61" s="117" t="str">
        <f t="shared" si="59"/>
        <v/>
      </c>
      <c r="CQ61" s="117" t="str">
        <f t="shared" si="60"/>
        <v/>
      </c>
      <c r="CR61" s="117" t="str">
        <f t="shared" si="61"/>
        <v/>
      </c>
      <c r="CS61" s="121" t="str">
        <f t="shared" si="46"/>
        <v/>
      </c>
      <c r="CT61" s="121" t="str">
        <f t="shared" si="47"/>
        <v/>
      </c>
      <c r="CU61" s="117" t="str">
        <f t="shared" si="48"/>
        <v/>
      </c>
      <c r="CV61" s="117" t="str">
        <f t="shared" si="49"/>
        <v/>
      </c>
      <c r="CW61" s="117" t="str">
        <f t="shared" si="50"/>
        <v/>
      </c>
      <c r="CX61" s="121" t="str">
        <f t="shared" si="51"/>
        <v/>
      </c>
      <c r="CY61" s="10"/>
      <c r="CZ61" s="10"/>
      <c r="DA61" s="10"/>
      <c r="DB61" s="10"/>
      <c r="DC61" s="10"/>
      <c r="DF61" s="12"/>
      <c r="DG61" s="12"/>
      <c r="DH61" s="12"/>
      <c r="DI61" s="28" t="str">
        <f t="shared" si="62"/>
        <v/>
      </c>
      <c r="DL61" s="13" t="s">
        <v>3</v>
      </c>
    </row>
    <row r="62" spans="1:116" s="11" customFormat="1" ht="25.5" x14ac:dyDescent="0.2">
      <c r="A62" s="26">
        <v>52</v>
      </c>
      <c r="B62" s="27" t="str">
        <f t="shared" si="52"/>
        <v/>
      </c>
      <c r="C62" s="124"/>
      <c r="D62" s="40"/>
      <c r="E62" s="40"/>
      <c r="F62" s="40"/>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24"/>
      <c r="AQ62" s="16"/>
      <c r="AR62" s="24"/>
      <c r="AS62" s="16"/>
      <c r="AT62" s="16"/>
      <c r="AU62" s="16"/>
      <c r="AV62" s="16"/>
      <c r="AW62" s="16"/>
      <c r="AX62" s="119"/>
      <c r="AY62" s="131"/>
      <c r="AZ62" s="131"/>
      <c r="BA62" s="131"/>
      <c r="BB62" s="131"/>
      <c r="BC62" s="117" t="str">
        <f t="shared" si="53"/>
        <v/>
      </c>
      <c r="BD62" s="117" t="str">
        <f t="shared" si="54"/>
        <v/>
      </c>
      <c r="BE62" s="117" t="str">
        <f t="shared" si="55"/>
        <v/>
      </c>
      <c r="BF62" s="117" t="str">
        <f t="shared" si="56"/>
        <v/>
      </c>
      <c r="BG62" s="117" t="str">
        <f t="shared" si="57"/>
        <v/>
      </c>
      <c r="BH62" s="117" t="str">
        <f t="shared" si="14"/>
        <v/>
      </c>
      <c r="BI62" s="117" t="str">
        <f t="shared" si="15"/>
        <v/>
      </c>
      <c r="BJ62" s="117" t="str">
        <f t="shared" si="16"/>
        <v/>
      </c>
      <c r="BK62" s="117" t="str">
        <f t="shared" si="17"/>
        <v/>
      </c>
      <c r="BL62" s="117" t="str">
        <f t="shared" si="18"/>
        <v/>
      </c>
      <c r="BM62" s="117" t="str">
        <f t="shared" si="19"/>
        <v/>
      </c>
      <c r="BN62" s="117" t="str">
        <f t="shared" si="8"/>
        <v/>
      </c>
      <c r="BO62" s="117" t="str">
        <f t="shared" si="20"/>
        <v/>
      </c>
      <c r="BP62" s="117" t="str">
        <f t="shared" si="21"/>
        <v/>
      </c>
      <c r="BQ62" s="117" t="str">
        <f t="shared" si="22"/>
        <v/>
      </c>
      <c r="BR62" s="117" t="str">
        <f t="shared" si="23"/>
        <v/>
      </c>
      <c r="BS62" s="117" t="str">
        <f t="shared" si="24"/>
        <v/>
      </c>
      <c r="BT62" s="117" t="str">
        <f t="shared" si="25"/>
        <v/>
      </c>
      <c r="BU62" s="117" t="str">
        <f t="shared" si="26"/>
        <v/>
      </c>
      <c r="BV62" s="117" t="str">
        <f t="shared" si="27"/>
        <v/>
      </c>
      <c r="BW62" s="117" t="str">
        <f t="shared" si="28"/>
        <v/>
      </c>
      <c r="BX62" s="117" t="str">
        <f t="shared" si="29"/>
        <v/>
      </c>
      <c r="BY62" s="117" t="str">
        <f t="shared" si="30"/>
        <v/>
      </c>
      <c r="BZ62" s="117" t="str">
        <f t="shared" si="31"/>
        <v/>
      </c>
      <c r="CA62" s="117" t="str">
        <f t="shared" si="32"/>
        <v/>
      </c>
      <c r="CB62" s="117" t="str">
        <f t="shared" si="33"/>
        <v/>
      </c>
      <c r="CC62" s="117" t="str">
        <f t="shared" si="34"/>
        <v/>
      </c>
      <c r="CD62" s="117" t="str">
        <f t="shared" si="35"/>
        <v/>
      </c>
      <c r="CE62" s="117" t="str">
        <f t="shared" si="36"/>
        <v/>
      </c>
      <c r="CF62" s="117" t="str">
        <f t="shared" si="37"/>
        <v/>
      </c>
      <c r="CG62" s="117" t="str">
        <f t="shared" si="38"/>
        <v/>
      </c>
      <c r="CH62" s="117" t="str">
        <f t="shared" si="39"/>
        <v/>
      </c>
      <c r="CI62" s="117" t="str">
        <f t="shared" si="40"/>
        <v/>
      </c>
      <c r="CJ62" s="117" t="str">
        <f t="shared" si="41"/>
        <v/>
      </c>
      <c r="CK62" s="117" t="str">
        <f t="shared" si="42"/>
        <v/>
      </c>
      <c r="CL62" s="117" t="str">
        <f t="shared" si="43"/>
        <v/>
      </c>
      <c r="CM62" s="117" t="str">
        <f t="shared" si="44"/>
        <v/>
      </c>
      <c r="CN62" s="117" t="str">
        <f t="shared" si="45"/>
        <v/>
      </c>
      <c r="CO62" s="117" t="str">
        <f t="shared" si="58"/>
        <v/>
      </c>
      <c r="CP62" s="117" t="str">
        <f t="shared" si="59"/>
        <v/>
      </c>
      <c r="CQ62" s="117" t="str">
        <f t="shared" si="60"/>
        <v/>
      </c>
      <c r="CR62" s="117" t="str">
        <f t="shared" si="61"/>
        <v/>
      </c>
      <c r="CS62" s="121" t="str">
        <f t="shared" si="46"/>
        <v/>
      </c>
      <c r="CT62" s="121" t="str">
        <f t="shared" si="47"/>
        <v/>
      </c>
      <c r="CU62" s="117" t="str">
        <f t="shared" si="48"/>
        <v/>
      </c>
      <c r="CV62" s="117" t="str">
        <f t="shared" si="49"/>
        <v/>
      </c>
      <c r="CW62" s="117" t="str">
        <f t="shared" si="50"/>
        <v/>
      </c>
      <c r="CX62" s="121" t="str">
        <f t="shared" si="51"/>
        <v/>
      </c>
      <c r="CY62" s="10"/>
      <c r="CZ62" s="10"/>
      <c r="DA62" s="10"/>
      <c r="DB62" s="10"/>
      <c r="DC62" s="10"/>
      <c r="DF62" s="12"/>
      <c r="DG62" s="12"/>
      <c r="DH62" s="12"/>
      <c r="DI62" s="28" t="str">
        <f t="shared" si="62"/>
        <v/>
      </c>
      <c r="DL62" s="13" t="s">
        <v>3</v>
      </c>
    </row>
    <row r="63" spans="1:116" s="11" customFormat="1" ht="25.5" x14ac:dyDescent="0.2">
      <c r="A63" s="26">
        <v>53</v>
      </c>
      <c r="B63" s="27" t="str">
        <f t="shared" si="52"/>
        <v/>
      </c>
      <c r="C63" s="124"/>
      <c r="D63" s="40"/>
      <c r="E63" s="40"/>
      <c r="F63" s="40"/>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24"/>
      <c r="AQ63" s="16"/>
      <c r="AR63" s="24"/>
      <c r="AS63" s="16"/>
      <c r="AT63" s="16"/>
      <c r="AU63" s="16"/>
      <c r="AV63" s="16"/>
      <c r="AW63" s="16"/>
      <c r="AX63" s="119"/>
      <c r="AY63" s="131"/>
      <c r="AZ63" s="131"/>
      <c r="BA63" s="131"/>
      <c r="BB63" s="131"/>
      <c r="BC63" s="117" t="str">
        <f t="shared" si="53"/>
        <v/>
      </c>
      <c r="BD63" s="117" t="str">
        <f t="shared" si="54"/>
        <v/>
      </c>
      <c r="BE63" s="117" t="str">
        <f t="shared" si="55"/>
        <v/>
      </c>
      <c r="BF63" s="117" t="str">
        <f t="shared" si="56"/>
        <v/>
      </c>
      <c r="BG63" s="117" t="str">
        <f t="shared" si="57"/>
        <v/>
      </c>
      <c r="BH63" s="117" t="str">
        <f t="shared" si="14"/>
        <v/>
      </c>
      <c r="BI63" s="117" t="str">
        <f t="shared" si="15"/>
        <v/>
      </c>
      <c r="BJ63" s="117" t="str">
        <f t="shared" si="16"/>
        <v/>
      </c>
      <c r="BK63" s="117" t="str">
        <f t="shared" si="17"/>
        <v/>
      </c>
      <c r="BL63" s="117" t="str">
        <f t="shared" si="18"/>
        <v/>
      </c>
      <c r="BM63" s="117" t="str">
        <f t="shared" si="19"/>
        <v/>
      </c>
      <c r="BN63" s="117" t="str">
        <f t="shared" si="8"/>
        <v/>
      </c>
      <c r="BO63" s="117" t="str">
        <f t="shared" si="20"/>
        <v/>
      </c>
      <c r="BP63" s="117" t="str">
        <f t="shared" si="21"/>
        <v/>
      </c>
      <c r="BQ63" s="117" t="str">
        <f t="shared" si="22"/>
        <v/>
      </c>
      <c r="BR63" s="117" t="str">
        <f t="shared" si="23"/>
        <v/>
      </c>
      <c r="BS63" s="117" t="str">
        <f t="shared" si="24"/>
        <v/>
      </c>
      <c r="BT63" s="117" t="str">
        <f t="shared" si="25"/>
        <v/>
      </c>
      <c r="BU63" s="117" t="str">
        <f t="shared" si="26"/>
        <v/>
      </c>
      <c r="BV63" s="117" t="str">
        <f t="shared" si="27"/>
        <v/>
      </c>
      <c r="BW63" s="117" t="str">
        <f t="shared" si="28"/>
        <v/>
      </c>
      <c r="BX63" s="117" t="str">
        <f t="shared" si="29"/>
        <v/>
      </c>
      <c r="BY63" s="117" t="str">
        <f t="shared" si="30"/>
        <v/>
      </c>
      <c r="BZ63" s="117" t="str">
        <f t="shared" si="31"/>
        <v/>
      </c>
      <c r="CA63" s="117" t="str">
        <f t="shared" si="32"/>
        <v/>
      </c>
      <c r="CB63" s="117" t="str">
        <f t="shared" si="33"/>
        <v/>
      </c>
      <c r="CC63" s="117" t="str">
        <f t="shared" si="34"/>
        <v/>
      </c>
      <c r="CD63" s="117" t="str">
        <f t="shared" si="35"/>
        <v/>
      </c>
      <c r="CE63" s="117" t="str">
        <f t="shared" si="36"/>
        <v/>
      </c>
      <c r="CF63" s="117" t="str">
        <f t="shared" si="37"/>
        <v/>
      </c>
      <c r="CG63" s="117" t="str">
        <f t="shared" si="38"/>
        <v/>
      </c>
      <c r="CH63" s="117" t="str">
        <f t="shared" si="39"/>
        <v/>
      </c>
      <c r="CI63" s="117" t="str">
        <f t="shared" si="40"/>
        <v/>
      </c>
      <c r="CJ63" s="117" t="str">
        <f t="shared" si="41"/>
        <v/>
      </c>
      <c r="CK63" s="117" t="str">
        <f t="shared" si="42"/>
        <v/>
      </c>
      <c r="CL63" s="117" t="str">
        <f t="shared" si="43"/>
        <v/>
      </c>
      <c r="CM63" s="117" t="str">
        <f t="shared" si="44"/>
        <v/>
      </c>
      <c r="CN63" s="117" t="str">
        <f t="shared" si="45"/>
        <v/>
      </c>
      <c r="CO63" s="117" t="str">
        <f t="shared" si="58"/>
        <v/>
      </c>
      <c r="CP63" s="117" t="str">
        <f t="shared" si="59"/>
        <v/>
      </c>
      <c r="CQ63" s="117" t="str">
        <f t="shared" si="60"/>
        <v/>
      </c>
      <c r="CR63" s="117" t="str">
        <f t="shared" si="61"/>
        <v/>
      </c>
      <c r="CS63" s="121" t="str">
        <f t="shared" si="46"/>
        <v/>
      </c>
      <c r="CT63" s="121" t="str">
        <f t="shared" si="47"/>
        <v/>
      </c>
      <c r="CU63" s="117" t="str">
        <f t="shared" si="48"/>
        <v/>
      </c>
      <c r="CV63" s="117" t="str">
        <f t="shared" si="49"/>
        <v/>
      </c>
      <c r="CW63" s="117" t="str">
        <f t="shared" si="50"/>
        <v/>
      </c>
      <c r="CX63" s="121" t="str">
        <f t="shared" si="51"/>
        <v/>
      </c>
      <c r="CY63" s="10"/>
      <c r="CZ63" s="10"/>
      <c r="DA63" s="10"/>
      <c r="DB63" s="10"/>
      <c r="DC63" s="10"/>
      <c r="DF63" s="12"/>
      <c r="DG63" s="12"/>
      <c r="DH63" s="12"/>
      <c r="DI63" s="28" t="str">
        <f t="shared" si="62"/>
        <v/>
      </c>
      <c r="DL63" s="13" t="s">
        <v>3</v>
      </c>
    </row>
    <row r="64" spans="1:116" s="11" customFormat="1" ht="25.5" x14ac:dyDescent="0.2">
      <c r="A64" s="26">
        <v>54</v>
      </c>
      <c r="B64" s="27" t="str">
        <f t="shared" si="52"/>
        <v/>
      </c>
      <c r="C64" s="124"/>
      <c r="D64" s="40"/>
      <c r="E64" s="40"/>
      <c r="F64" s="40"/>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24"/>
      <c r="AQ64" s="16"/>
      <c r="AR64" s="24"/>
      <c r="AS64" s="16"/>
      <c r="AT64" s="16"/>
      <c r="AU64" s="16"/>
      <c r="AV64" s="16"/>
      <c r="AW64" s="16"/>
      <c r="AX64" s="119"/>
      <c r="AY64" s="131"/>
      <c r="AZ64" s="131"/>
      <c r="BA64" s="131"/>
      <c r="BB64" s="131"/>
      <c r="BC64" s="117" t="str">
        <f t="shared" si="53"/>
        <v/>
      </c>
      <c r="BD64" s="117" t="str">
        <f t="shared" si="54"/>
        <v/>
      </c>
      <c r="BE64" s="117" t="str">
        <f t="shared" si="55"/>
        <v/>
      </c>
      <c r="BF64" s="117" t="str">
        <f t="shared" si="56"/>
        <v/>
      </c>
      <c r="BG64" s="117" t="str">
        <f t="shared" si="57"/>
        <v/>
      </c>
      <c r="BH64" s="117" t="str">
        <f t="shared" si="14"/>
        <v/>
      </c>
      <c r="BI64" s="117" t="str">
        <f t="shared" si="15"/>
        <v/>
      </c>
      <c r="BJ64" s="117" t="str">
        <f t="shared" si="16"/>
        <v/>
      </c>
      <c r="BK64" s="117" t="str">
        <f t="shared" si="17"/>
        <v/>
      </c>
      <c r="BL64" s="117" t="str">
        <f t="shared" si="18"/>
        <v/>
      </c>
      <c r="BM64" s="117" t="str">
        <f t="shared" si="19"/>
        <v/>
      </c>
      <c r="BN64" s="117" t="str">
        <f t="shared" si="8"/>
        <v/>
      </c>
      <c r="BO64" s="117" t="str">
        <f t="shared" si="20"/>
        <v/>
      </c>
      <c r="BP64" s="117" t="str">
        <f t="shared" si="21"/>
        <v/>
      </c>
      <c r="BQ64" s="117" t="str">
        <f t="shared" si="22"/>
        <v/>
      </c>
      <c r="BR64" s="117" t="str">
        <f t="shared" si="23"/>
        <v/>
      </c>
      <c r="BS64" s="117" t="str">
        <f t="shared" si="24"/>
        <v/>
      </c>
      <c r="BT64" s="117" t="str">
        <f t="shared" si="25"/>
        <v/>
      </c>
      <c r="BU64" s="117" t="str">
        <f t="shared" si="26"/>
        <v/>
      </c>
      <c r="BV64" s="117" t="str">
        <f t="shared" si="27"/>
        <v/>
      </c>
      <c r="BW64" s="117" t="str">
        <f t="shared" si="28"/>
        <v/>
      </c>
      <c r="BX64" s="117" t="str">
        <f t="shared" si="29"/>
        <v/>
      </c>
      <c r="BY64" s="117" t="str">
        <f t="shared" si="30"/>
        <v/>
      </c>
      <c r="BZ64" s="117" t="str">
        <f t="shared" si="31"/>
        <v/>
      </c>
      <c r="CA64" s="117" t="str">
        <f t="shared" si="32"/>
        <v/>
      </c>
      <c r="CB64" s="117" t="str">
        <f t="shared" si="33"/>
        <v/>
      </c>
      <c r="CC64" s="117" t="str">
        <f t="shared" si="34"/>
        <v/>
      </c>
      <c r="CD64" s="117" t="str">
        <f t="shared" si="35"/>
        <v/>
      </c>
      <c r="CE64" s="117" t="str">
        <f t="shared" si="36"/>
        <v/>
      </c>
      <c r="CF64" s="117" t="str">
        <f t="shared" si="37"/>
        <v/>
      </c>
      <c r="CG64" s="117" t="str">
        <f t="shared" si="38"/>
        <v/>
      </c>
      <c r="CH64" s="117" t="str">
        <f t="shared" si="39"/>
        <v/>
      </c>
      <c r="CI64" s="117" t="str">
        <f t="shared" si="40"/>
        <v/>
      </c>
      <c r="CJ64" s="117" t="str">
        <f t="shared" si="41"/>
        <v/>
      </c>
      <c r="CK64" s="117" t="str">
        <f t="shared" si="42"/>
        <v/>
      </c>
      <c r="CL64" s="117" t="str">
        <f t="shared" si="43"/>
        <v/>
      </c>
      <c r="CM64" s="117" t="str">
        <f t="shared" si="44"/>
        <v/>
      </c>
      <c r="CN64" s="117" t="str">
        <f t="shared" si="45"/>
        <v/>
      </c>
      <c r="CO64" s="117" t="str">
        <f t="shared" si="58"/>
        <v/>
      </c>
      <c r="CP64" s="117" t="str">
        <f t="shared" si="59"/>
        <v/>
      </c>
      <c r="CQ64" s="117" t="str">
        <f t="shared" si="60"/>
        <v/>
      </c>
      <c r="CR64" s="117" t="str">
        <f t="shared" si="61"/>
        <v/>
      </c>
      <c r="CS64" s="121" t="str">
        <f t="shared" si="46"/>
        <v/>
      </c>
      <c r="CT64" s="121" t="str">
        <f t="shared" si="47"/>
        <v/>
      </c>
      <c r="CU64" s="117" t="str">
        <f t="shared" si="48"/>
        <v/>
      </c>
      <c r="CV64" s="117" t="str">
        <f t="shared" si="49"/>
        <v/>
      </c>
      <c r="CW64" s="117" t="str">
        <f t="shared" si="50"/>
        <v/>
      </c>
      <c r="CX64" s="121" t="str">
        <f t="shared" si="51"/>
        <v/>
      </c>
      <c r="CY64" s="10"/>
      <c r="CZ64" s="10"/>
      <c r="DA64" s="10"/>
      <c r="DB64" s="10"/>
      <c r="DC64" s="10"/>
      <c r="DF64" s="12"/>
      <c r="DG64" s="12"/>
      <c r="DH64" s="12"/>
      <c r="DI64" s="28" t="str">
        <f t="shared" si="62"/>
        <v/>
      </c>
      <c r="DL64" s="13" t="s">
        <v>3</v>
      </c>
    </row>
    <row r="65" spans="1:116" s="11" customFormat="1" ht="25.5" x14ac:dyDescent="0.2">
      <c r="A65" s="26">
        <v>55</v>
      </c>
      <c r="B65" s="27" t="str">
        <f t="shared" si="52"/>
        <v/>
      </c>
      <c r="C65" s="124"/>
      <c r="D65" s="40"/>
      <c r="E65" s="40"/>
      <c r="F65" s="40"/>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24"/>
      <c r="AQ65" s="16"/>
      <c r="AR65" s="24"/>
      <c r="AS65" s="16"/>
      <c r="AT65" s="16"/>
      <c r="AU65" s="16"/>
      <c r="AV65" s="16"/>
      <c r="AW65" s="16"/>
      <c r="AX65" s="119"/>
      <c r="AY65" s="131"/>
      <c r="AZ65" s="131"/>
      <c r="BA65" s="131"/>
      <c r="BB65" s="131"/>
      <c r="BC65" s="117" t="str">
        <f t="shared" si="53"/>
        <v/>
      </c>
      <c r="BD65" s="117" t="str">
        <f t="shared" si="54"/>
        <v/>
      </c>
      <c r="BE65" s="117" t="str">
        <f t="shared" si="55"/>
        <v/>
      </c>
      <c r="BF65" s="117" t="str">
        <f t="shared" si="56"/>
        <v/>
      </c>
      <c r="BG65" s="117" t="str">
        <f t="shared" si="57"/>
        <v/>
      </c>
      <c r="BH65" s="117" t="str">
        <f t="shared" si="14"/>
        <v/>
      </c>
      <c r="BI65" s="117" t="str">
        <f t="shared" si="15"/>
        <v/>
      </c>
      <c r="BJ65" s="117" t="str">
        <f t="shared" si="16"/>
        <v/>
      </c>
      <c r="BK65" s="117" t="str">
        <f t="shared" si="17"/>
        <v/>
      </c>
      <c r="BL65" s="117" t="str">
        <f t="shared" si="18"/>
        <v/>
      </c>
      <c r="BM65" s="117" t="str">
        <f t="shared" si="19"/>
        <v/>
      </c>
      <c r="BN65" s="117" t="str">
        <f t="shared" si="8"/>
        <v/>
      </c>
      <c r="BO65" s="117" t="str">
        <f t="shared" si="20"/>
        <v/>
      </c>
      <c r="BP65" s="117" t="str">
        <f t="shared" si="21"/>
        <v/>
      </c>
      <c r="BQ65" s="117" t="str">
        <f t="shared" si="22"/>
        <v/>
      </c>
      <c r="BR65" s="117" t="str">
        <f t="shared" si="23"/>
        <v/>
      </c>
      <c r="BS65" s="117" t="str">
        <f t="shared" si="24"/>
        <v/>
      </c>
      <c r="BT65" s="117" t="str">
        <f t="shared" si="25"/>
        <v/>
      </c>
      <c r="BU65" s="117" t="str">
        <f t="shared" si="26"/>
        <v/>
      </c>
      <c r="BV65" s="117" t="str">
        <f t="shared" si="27"/>
        <v/>
      </c>
      <c r="BW65" s="117" t="str">
        <f t="shared" si="28"/>
        <v/>
      </c>
      <c r="BX65" s="117" t="str">
        <f t="shared" si="29"/>
        <v/>
      </c>
      <c r="BY65" s="117" t="str">
        <f t="shared" si="30"/>
        <v/>
      </c>
      <c r="BZ65" s="117" t="str">
        <f t="shared" si="31"/>
        <v/>
      </c>
      <c r="CA65" s="117" t="str">
        <f t="shared" si="32"/>
        <v/>
      </c>
      <c r="CB65" s="117" t="str">
        <f t="shared" si="33"/>
        <v/>
      </c>
      <c r="CC65" s="117" t="str">
        <f t="shared" si="34"/>
        <v/>
      </c>
      <c r="CD65" s="117" t="str">
        <f t="shared" si="35"/>
        <v/>
      </c>
      <c r="CE65" s="117" t="str">
        <f t="shared" si="36"/>
        <v/>
      </c>
      <c r="CF65" s="117" t="str">
        <f t="shared" si="37"/>
        <v/>
      </c>
      <c r="CG65" s="117" t="str">
        <f t="shared" si="38"/>
        <v/>
      </c>
      <c r="CH65" s="117" t="str">
        <f t="shared" si="39"/>
        <v/>
      </c>
      <c r="CI65" s="117" t="str">
        <f t="shared" si="40"/>
        <v/>
      </c>
      <c r="CJ65" s="117" t="str">
        <f t="shared" si="41"/>
        <v/>
      </c>
      <c r="CK65" s="117" t="str">
        <f t="shared" si="42"/>
        <v/>
      </c>
      <c r="CL65" s="117" t="str">
        <f t="shared" si="43"/>
        <v/>
      </c>
      <c r="CM65" s="117" t="str">
        <f t="shared" si="44"/>
        <v/>
      </c>
      <c r="CN65" s="117" t="str">
        <f t="shared" si="45"/>
        <v/>
      </c>
      <c r="CO65" s="117" t="str">
        <f t="shared" si="58"/>
        <v/>
      </c>
      <c r="CP65" s="117" t="str">
        <f t="shared" si="59"/>
        <v/>
      </c>
      <c r="CQ65" s="117" t="str">
        <f t="shared" si="60"/>
        <v/>
      </c>
      <c r="CR65" s="117" t="str">
        <f t="shared" si="61"/>
        <v/>
      </c>
      <c r="CS65" s="121" t="str">
        <f t="shared" si="46"/>
        <v/>
      </c>
      <c r="CT65" s="121" t="str">
        <f t="shared" si="47"/>
        <v/>
      </c>
      <c r="CU65" s="117" t="str">
        <f t="shared" si="48"/>
        <v/>
      </c>
      <c r="CV65" s="117" t="str">
        <f t="shared" si="49"/>
        <v/>
      </c>
      <c r="CW65" s="117" t="str">
        <f t="shared" si="50"/>
        <v/>
      </c>
      <c r="CX65" s="121" t="str">
        <f t="shared" si="51"/>
        <v/>
      </c>
      <c r="CY65" s="10"/>
      <c r="CZ65" s="10"/>
      <c r="DA65" s="10"/>
      <c r="DB65" s="10"/>
      <c r="DC65" s="10"/>
      <c r="DF65" s="12"/>
      <c r="DG65" s="12"/>
      <c r="DH65" s="12"/>
      <c r="DI65" s="28" t="str">
        <f t="shared" si="62"/>
        <v/>
      </c>
      <c r="DL65" s="13" t="s">
        <v>3</v>
      </c>
    </row>
    <row r="66" spans="1:116" s="11" customFormat="1" ht="25.5" x14ac:dyDescent="0.2">
      <c r="A66" s="26">
        <v>56</v>
      </c>
      <c r="B66" s="27" t="str">
        <f t="shared" si="52"/>
        <v/>
      </c>
      <c r="C66" s="124"/>
      <c r="D66" s="40"/>
      <c r="E66" s="40"/>
      <c r="F66" s="40"/>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24"/>
      <c r="AQ66" s="16"/>
      <c r="AR66" s="24"/>
      <c r="AS66" s="16"/>
      <c r="AT66" s="16"/>
      <c r="AU66" s="16"/>
      <c r="AV66" s="16"/>
      <c r="AW66" s="16"/>
      <c r="AX66" s="119"/>
      <c r="AY66" s="131"/>
      <c r="AZ66" s="131"/>
      <c r="BA66" s="131"/>
      <c r="BB66" s="131"/>
      <c r="BC66" s="117" t="str">
        <f t="shared" si="53"/>
        <v/>
      </c>
      <c r="BD66" s="117" t="str">
        <f t="shared" si="54"/>
        <v/>
      </c>
      <c r="BE66" s="117" t="str">
        <f t="shared" si="55"/>
        <v/>
      </c>
      <c r="BF66" s="117" t="str">
        <f t="shared" si="56"/>
        <v/>
      </c>
      <c r="BG66" s="117" t="str">
        <f t="shared" si="57"/>
        <v/>
      </c>
      <c r="BH66" s="117" t="str">
        <f t="shared" si="14"/>
        <v/>
      </c>
      <c r="BI66" s="117" t="str">
        <f t="shared" si="15"/>
        <v/>
      </c>
      <c r="BJ66" s="117" t="str">
        <f t="shared" si="16"/>
        <v/>
      </c>
      <c r="BK66" s="117" t="str">
        <f t="shared" si="17"/>
        <v/>
      </c>
      <c r="BL66" s="117" t="str">
        <f t="shared" si="18"/>
        <v/>
      </c>
      <c r="BM66" s="117" t="str">
        <f t="shared" si="19"/>
        <v/>
      </c>
      <c r="BN66" s="117" t="str">
        <f t="shared" si="8"/>
        <v/>
      </c>
      <c r="BO66" s="117" t="str">
        <f t="shared" si="20"/>
        <v/>
      </c>
      <c r="BP66" s="117" t="str">
        <f t="shared" si="21"/>
        <v/>
      </c>
      <c r="BQ66" s="117" t="str">
        <f t="shared" si="22"/>
        <v/>
      </c>
      <c r="BR66" s="117" t="str">
        <f t="shared" si="23"/>
        <v/>
      </c>
      <c r="BS66" s="117" t="str">
        <f t="shared" si="24"/>
        <v/>
      </c>
      <c r="BT66" s="117" t="str">
        <f t="shared" si="25"/>
        <v/>
      </c>
      <c r="BU66" s="117" t="str">
        <f t="shared" si="26"/>
        <v/>
      </c>
      <c r="BV66" s="117" t="str">
        <f t="shared" si="27"/>
        <v/>
      </c>
      <c r="BW66" s="117" t="str">
        <f t="shared" si="28"/>
        <v/>
      </c>
      <c r="BX66" s="117" t="str">
        <f t="shared" si="29"/>
        <v/>
      </c>
      <c r="BY66" s="117" t="str">
        <f t="shared" si="30"/>
        <v/>
      </c>
      <c r="BZ66" s="117" t="str">
        <f t="shared" si="31"/>
        <v/>
      </c>
      <c r="CA66" s="117" t="str">
        <f t="shared" si="32"/>
        <v/>
      </c>
      <c r="CB66" s="117" t="str">
        <f t="shared" si="33"/>
        <v/>
      </c>
      <c r="CC66" s="117" t="str">
        <f t="shared" si="34"/>
        <v/>
      </c>
      <c r="CD66" s="117" t="str">
        <f t="shared" si="35"/>
        <v/>
      </c>
      <c r="CE66" s="117" t="str">
        <f t="shared" si="36"/>
        <v/>
      </c>
      <c r="CF66" s="117" t="str">
        <f t="shared" si="37"/>
        <v/>
      </c>
      <c r="CG66" s="117" t="str">
        <f t="shared" si="38"/>
        <v/>
      </c>
      <c r="CH66" s="117" t="str">
        <f t="shared" si="39"/>
        <v/>
      </c>
      <c r="CI66" s="117" t="str">
        <f t="shared" si="40"/>
        <v/>
      </c>
      <c r="CJ66" s="117" t="str">
        <f t="shared" si="41"/>
        <v/>
      </c>
      <c r="CK66" s="117" t="str">
        <f t="shared" si="42"/>
        <v/>
      </c>
      <c r="CL66" s="117" t="str">
        <f t="shared" si="43"/>
        <v/>
      </c>
      <c r="CM66" s="117" t="str">
        <f t="shared" si="44"/>
        <v/>
      </c>
      <c r="CN66" s="117" t="str">
        <f t="shared" si="45"/>
        <v/>
      </c>
      <c r="CO66" s="117" t="str">
        <f t="shared" si="58"/>
        <v/>
      </c>
      <c r="CP66" s="117" t="str">
        <f t="shared" si="59"/>
        <v/>
      </c>
      <c r="CQ66" s="117" t="str">
        <f t="shared" si="60"/>
        <v/>
      </c>
      <c r="CR66" s="117" t="str">
        <f t="shared" si="61"/>
        <v/>
      </c>
      <c r="CS66" s="121" t="str">
        <f t="shared" si="46"/>
        <v/>
      </c>
      <c r="CT66" s="121" t="str">
        <f t="shared" si="47"/>
        <v/>
      </c>
      <c r="CU66" s="117" t="str">
        <f t="shared" si="48"/>
        <v/>
      </c>
      <c r="CV66" s="117" t="str">
        <f t="shared" si="49"/>
        <v/>
      </c>
      <c r="CW66" s="117" t="str">
        <f t="shared" si="50"/>
        <v/>
      </c>
      <c r="CX66" s="121" t="str">
        <f t="shared" si="51"/>
        <v/>
      </c>
      <c r="CY66" s="10"/>
      <c r="CZ66" s="10"/>
      <c r="DA66" s="10"/>
      <c r="DB66" s="10"/>
      <c r="DC66" s="10"/>
      <c r="DG66" s="12"/>
      <c r="DH66" s="12"/>
      <c r="DI66" s="28" t="str">
        <f t="shared" si="62"/>
        <v/>
      </c>
      <c r="DL66" s="13" t="s">
        <v>3</v>
      </c>
    </row>
    <row r="67" spans="1:116" s="11" customFormat="1" ht="25.5" x14ac:dyDescent="0.2">
      <c r="A67" s="26">
        <v>57</v>
      </c>
      <c r="B67" s="27" t="str">
        <f t="shared" si="52"/>
        <v/>
      </c>
      <c r="C67" s="124"/>
      <c r="D67" s="40"/>
      <c r="E67" s="40"/>
      <c r="F67" s="40"/>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24"/>
      <c r="AQ67" s="16"/>
      <c r="AR67" s="24"/>
      <c r="AS67" s="16"/>
      <c r="AT67" s="16"/>
      <c r="AU67" s="16"/>
      <c r="AV67" s="16"/>
      <c r="AW67" s="16"/>
      <c r="AX67" s="119"/>
      <c r="AY67" s="131"/>
      <c r="AZ67" s="131"/>
      <c r="BA67" s="131"/>
      <c r="BB67" s="131"/>
      <c r="BC67" s="117" t="str">
        <f t="shared" si="53"/>
        <v/>
      </c>
      <c r="BD67" s="117" t="str">
        <f t="shared" si="54"/>
        <v/>
      </c>
      <c r="BE67" s="117" t="str">
        <f t="shared" si="55"/>
        <v/>
      </c>
      <c r="BF67" s="117" t="str">
        <f t="shared" si="56"/>
        <v/>
      </c>
      <c r="BG67" s="117" t="str">
        <f t="shared" si="57"/>
        <v/>
      </c>
      <c r="BH67" s="117" t="str">
        <f t="shared" si="14"/>
        <v/>
      </c>
      <c r="BI67" s="117" t="str">
        <f t="shared" si="15"/>
        <v/>
      </c>
      <c r="BJ67" s="117" t="str">
        <f t="shared" si="16"/>
        <v/>
      </c>
      <c r="BK67" s="117" t="str">
        <f t="shared" si="17"/>
        <v/>
      </c>
      <c r="BL67" s="117" t="str">
        <f t="shared" si="18"/>
        <v/>
      </c>
      <c r="BM67" s="117" t="str">
        <f t="shared" si="19"/>
        <v/>
      </c>
      <c r="BN67" s="117" t="str">
        <f t="shared" si="8"/>
        <v/>
      </c>
      <c r="BO67" s="117" t="str">
        <f t="shared" si="20"/>
        <v/>
      </c>
      <c r="BP67" s="117" t="str">
        <f t="shared" si="21"/>
        <v/>
      </c>
      <c r="BQ67" s="117" t="str">
        <f t="shared" si="22"/>
        <v/>
      </c>
      <c r="BR67" s="117" t="str">
        <f t="shared" si="23"/>
        <v/>
      </c>
      <c r="BS67" s="117" t="str">
        <f t="shared" si="24"/>
        <v/>
      </c>
      <c r="BT67" s="117" t="str">
        <f t="shared" si="25"/>
        <v/>
      </c>
      <c r="BU67" s="117" t="str">
        <f t="shared" si="26"/>
        <v/>
      </c>
      <c r="BV67" s="117" t="str">
        <f t="shared" si="27"/>
        <v/>
      </c>
      <c r="BW67" s="117" t="str">
        <f t="shared" si="28"/>
        <v/>
      </c>
      <c r="BX67" s="117" t="str">
        <f t="shared" si="29"/>
        <v/>
      </c>
      <c r="BY67" s="117" t="str">
        <f t="shared" si="30"/>
        <v/>
      </c>
      <c r="BZ67" s="117" t="str">
        <f t="shared" si="31"/>
        <v/>
      </c>
      <c r="CA67" s="117" t="str">
        <f t="shared" si="32"/>
        <v/>
      </c>
      <c r="CB67" s="117" t="str">
        <f t="shared" si="33"/>
        <v/>
      </c>
      <c r="CC67" s="117" t="str">
        <f t="shared" si="34"/>
        <v/>
      </c>
      <c r="CD67" s="117" t="str">
        <f t="shared" si="35"/>
        <v/>
      </c>
      <c r="CE67" s="117" t="str">
        <f t="shared" si="36"/>
        <v/>
      </c>
      <c r="CF67" s="117" t="str">
        <f t="shared" si="37"/>
        <v/>
      </c>
      <c r="CG67" s="117" t="str">
        <f t="shared" si="38"/>
        <v/>
      </c>
      <c r="CH67" s="117" t="str">
        <f t="shared" si="39"/>
        <v/>
      </c>
      <c r="CI67" s="117" t="str">
        <f t="shared" si="40"/>
        <v/>
      </c>
      <c r="CJ67" s="117" t="str">
        <f t="shared" si="41"/>
        <v/>
      </c>
      <c r="CK67" s="117" t="str">
        <f t="shared" si="42"/>
        <v/>
      </c>
      <c r="CL67" s="117" t="str">
        <f t="shared" si="43"/>
        <v/>
      </c>
      <c r="CM67" s="117" t="str">
        <f t="shared" si="44"/>
        <v/>
      </c>
      <c r="CN67" s="117" t="str">
        <f t="shared" si="45"/>
        <v/>
      </c>
      <c r="CO67" s="117" t="str">
        <f t="shared" si="58"/>
        <v/>
      </c>
      <c r="CP67" s="117" t="str">
        <f t="shared" si="59"/>
        <v/>
      </c>
      <c r="CQ67" s="117" t="str">
        <f t="shared" si="60"/>
        <v/>
      </c>
      <c r="CR67" s="117" t="str">
        <f t="shared" si="61"/>
        <v/>
      </c>
      <c r="CS67" s="121" t="str">
        <f t="shared" si="46"/>
        <v/>
      </c>
      <c r="CT67" s="121" t="str">
        <f t="shared" si="47"/>
        <v/>
      </c>
      <c r="CU67" s="117" t="str">
        <f t="shared" si="48"/>
        <v/>
      </c>
      <c r="CV67" s="117" t="str">
        <f t="shared" si="49"/>
        <v/>
      </c>
      <c r="CW67" s="117" t="str">
        <f t="shared" si="50"/>
        <v/>
      </c>
      <c r="CX67" s="121" t="str">
        <f t="shared" si="51"/>
        <v/>
      </c>
      <c r="CY67" s="10"/>
      <c r="CZ67" s="10"/>
      <c r="DA67" s="10"/>
      <c r="DB67" s="10"/>
      <c r="DC67" s="10"/>
      <c r="DG67" s="12"/>
      <c r="DH67" s="12"/>
      <c r="DI67" s="28" t="str">
        <f t="shared" si="62"/>
        <v/>
      </c>
      <c r="DL67" s="13" t="s">
        <v>3</v>
      </c>
    </row>
    <row r="68" spans="1:116" s="11" customFormat="1" ht="25.5" x14ac:dyDescent="0.2">
      <c r="A68" s="26">
        <v>58</v>
      </c>
      <c r="B68" s="27" t="str">
        <f t="shared" si="52"/>
        <v/>
      </c>
      <c r="C68" s="124"/>
      <c r="D68" s="40"/>
      <c r="E68" s="40"/>
      <c r="F68" s="40"/>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24"/>
      <c r="AQ68" s="16"/>
      <c r="AR68" s="24"/>
      <c r="AS68" s="16"/>
      <c r="AT68" s="16"/>
      <c r="AU68" s="16"/>
      <c r="AV68" s="16"/>
      <c r="AW68" s="16"/>
      <c r="AX68" s="119"/>
      <c r="AY68" s="131"/>
      <c r="AZ68" s="131"/>
      <c r="BA68" s="131"/>
      <c r="BB68" s="131"/>
      <c r="BC68" s="117" t="str">
        <f t="shared" si="53"/>
        <v/>
      </c>
      <c r="BD68" s="117" t="str">
        <f t="shared" si="54"/>
        <v/>
      </c>
      <c r="BE68" s="117" t="str">
        <f t="shared" si="55"/>
        <v/>
      </c>
      <c r="BF68" s="117" t="str">
        <f t="shared" si="56"/>
        <v/>
      </c>
      <c r="BG68" s="117" t="str">
        <f t="shared" si="57"/>
        <v/>
      </c>
      <c r="BH68" s="117" t="str">
        <f t="shared" si="14"/>
        <v/>
      </c>
      <c r="BI68" s="117" t="str">
        <f t="shared" si="15"/>
        <v/>
      </c>
      <c r="BJ68" s="117" t="str">
        <f t="shared" si="16"/>
        <v/>
      </c>
      <c r="BK68" s="117" t="str">
        <f t="shared" si="17"/>
        <v/>
      </c>
      <c r="BL68" s="117" t="str">
        <f t="shared" si="18"/>
        <v/>
      </c>
      <c r="BM68" s="117" t="str">
        <f t="shared" si="19"/>
        <v/>
      </c>
      <c r="BN68" s="117" t="str">
        <f t="shared" si="8"/>
        <v/>
      </c>
      <c r="BO68" s="117" t="str">
        <f t="shared" si="20"/>
        <v/>
      </c>
      <c r="BP68" s="117" t="str">
        <f t="shared" si="21"/>
        <v/>
      </c>
      <c r="BQ68" s="117" t="str">
        <f t="shared" si="22"/>
        <v/>
      </c>
      <c r="BR68" s="117" t="str">
        <f t="shared" si="23"/>
        <v/>
      </c>
      <c r="BS68" s="117" t="str">
        <f t="shared" si="24"/>
        <v/>
      </c>
      <c r="BT68" s="117" t="str">
        <f t="shared" si="25"/>
        <v/>
      </c>
      <c r="BU68" s="117" t="str">
        <f t="shared" si="26"/>
        <v/>
      </c>
      <c r="BV68" s="117" t="str">
        <f t="shared" si="27"/>
        <v/>
      </c>
      <c r="BW68" s="117" t="str">
        <f t="shared" si="28"/>
        <v/>
      </c>
      <c r="BX68" s="117" t="str">
        <f t="shared" si="29"/>
        <v/>
      </c>
      <c r="BY68" s="117" t="str">
        <f t="shared" si="30"/>
        <v/>
      </c>
      <c r="BZ68" s="117" t="str">
        <f t="shared" si="31"/>
        <v/>
      </c>
      <c r="CA68" s="117" t="str">
        <f t="shared" si="32"/>
        <v/>
      </c>
      <c r="CB68" s="117" t="str">
        <f t="shared" si="33"/>
        <v/>
      </c>
      <c r="CC68" s="117" t="str">
        <f t="shared" si="34"/>
        <v/>
      </c>
      <c r="CD68" s="117" t="str">
        <f t="shared" si="35"/>
        <v/>
      </c>
      <c r="CE68" s="117" t="str">
        <f t="shared" si="36"/>
        <v/>
      </c>
      <c r="CF68" s="117" t="str">
        <f t="shared" si="37"/>
        <v/>
      </c>
      <c r="CG68" s="117" t="str">
        <f t="shared" si="38"/>
        <v/>
      </c>
      <c r="CH68" s="117" t="str">
        <f t="shared" si="39"/>
        <v/>
      </c>
      <c r="CI68" s="117" t="str">
        <f t="shared" si="40"/>
        <v/>
      </c>
      <c r="CJ68" s="117" t="str">
        <f t="shared" si="41"/>
        <v/>
      </c>
      <c r="CK68" s="117" t="str">
        <f t="shared" si="42"/>
        <v/>
      </c>
      <c r="CL68" s="117" t="str">
        <f t="shared" si="43"/>
        <v/>
      </c>
      <c r="CM68" s="117" t="str">
        <f t="shared" si="44"/>
        <v/>
      </c>
      <c r="CN68" s="117" t="str">
        <f t="shared" si="45"/>
        <v/>
      </c>
      <c r="CO68" s="117" t="str">
        <f t="shared" si="58"/>
        <v/>
      </c>
      <c r="CP68" s="117" t="str">
        <f t="shared" si="59"/>
        <v/>
      </c>
      <c r="CQ68" s="117" t="str">
        <f t="shared" si="60"/>
        <v/>
      </c>
      <c r="CR68" s="117" t="str">
        <f t="shared" si="61"/>
        <v/>
      </c>
      <c r="CS68" s="121" t="str">
        <f t="shared" si="46"/>
        <v/>
      </c>
      <c r="CT68" s="121" t="str">
        <f t="shared" si="47"/>
        <v/>
      </c>
      <c r="CU68" s="117" t="str">
        <f t="shared" si="48"/>
        <v/>
      </c>
      <c r="CV68" s="117" t="str">
        <f t="shared" si="49"/>
        <v/>
      </c>
      <c r="CW68" s="117" t="str">
        <f t="shared" si="50"/>
        <v/>
      </c>
      <c r="CX68" s="121" t="str">
        <f t="shared" si="51"/>
        <v/>
      </c>
      <c r="CY68" s="10"/>
      <c r="CZ68" s="10"/>
      <c r="DA68" s="10"/>
      <c r="DB68" s="10"/>
      <c r="DC68" s="10"/>
      <c r="DG68" s="12"/>
      <c r="DH68" s="12"/>
      <c r="DI68" s="28" t="str">
        <f t="shared" si="62"/>
        <v/>
      </c>
      <c r="DL68" s="13" t="s">
        <v>3</v>
      </c>
    </row>
    <row r="69" spans="1:116" s="11" customFormat="1" ht="25.5" x14ac:dyDescent="0.2">
      <c r="A69" s="26">
        <v>59</v>
      </c>
      <c r="B69" s="27" t="str">
        <f t="shared" si="52"/>
        <v/>
      </c>
      <c r="C69" s="124"/>
      <c r="D69" s="40"/>
      <c r="E69" s="40"/>
      <c r="F69" s="40"/>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24"/>
      <c r="AQ69" s="16"/>
      <c r="AR69" s="24"/>
      <c r="AS69" s="16"/>
      <c r="AT69" s="16"/>
      <c r="AU69" s="16"/>
      <c r="AV69" s="16"/>
      <c r="AW69" s="16"/>
      <c r="AX69" s="119"/>
      <c r="AY69" s="131"/>
      <c r="AZ69" s="131"/>
      <c r="BA69" s="131"/>
      <c r="BB69" s="131"/>
      <c r="BC69" s="117" t="str">
        <f t="shared" si="53"/>
        <v/>
      </c>
      <c r="BD69" s="117" t="str">
        <f t="shared" si="54"/>
        <v/>
      </c>
      <c r="BE69" s="117" t="str">
        <f t="shared" si="55"/>
        <v/>
      </c>
      <c r="BF69" s="117" t="str">
        <f t="shared" si="56"/>
        <v/>
      </c>
      <c r="BG69" s="117" t="str">
        <f t="shared" si="57"/>
        <v/>
      </c>
      <c r="BH69" s="117" t="str">
        <f t="shared" si="14"/>
        <v/>
      </c>
      <c r="BI69" s="117" t="str">
        <f t="shared" si="15"/>
        <v/>
      </c>
      <c r="BJ69" s="117" t="str">
        <f t="shared" si="16"/>
        <v/>
      </c>
      <c r="BK69" s="117" t="str">
        <f t="shared" si="17"/>
        <v/>
      </c>
      <c r="BL69" s="117" t="str">
        <f t="shared" si="18"/>
        <v/>
      </c>
      <c r="BM69" s="117" t="str">
        <f t="shared" si="19"/>
        <v/>
      </c>
      <c r="BN69" s="117" t="str">
        <f t="shared" si="8"/>
        <v/>
      </c>
      <c r="BO69" s="117" t="str">
        <f t="shared" si="20"/>
        <v/>
      </c>
      <c r="BP69" s="117" t="str">
        <f t="shared" si="21"/>
        <v/>
      </c>
      <c r="BQ69" s="117" t="str">
        <f t="shared" si="22"/>
        <v/>
      </c>
      <c r="BR69" s="117" t="str">
        <f t="shared" si="23"/>
        <v/>
      </c>
      <c r="BS69" s="117" t="str">
        <f t="shared" si="24"/>
        <v/>
      </c>
      <c r="BT69" s="117" t="str">
        <f t="shared" si="25"/>
        <v/>
      </c>
      <c r="BU69" s="117" t="str">
        <f t="shared" si="26"/>
        <v/>
      </c>
      <c r="BV69" s="117" t="str">
        <f t="shared" si="27"/>
        <v/>
      </c>
      <c r="BW69" s="117" t="str">
        <f t="shared" si="28"/>
        <v/>
      </c>
      <c r="BX69" s="117" t="str">
        <f t="shared" si="29"/>
        <v/>
      </c>
      <c r="BY69" s="117" t="str">
        <f t="shared" si="30"/>
        <v/>
      </c>
      <c r="BZ69" s="117" t="str">
        <f t="shared" si="31"/>
        <v/>
      </c>
      <c r="CA69" s="117" t="str">
        <f t="shared" si="32"/>
        <v/>
      </c>
      <c r="CB69" s="117" t="str">
        <f t="shared" si="33"/>
        <v/>
      </c>
      <c r="CC69" s="117" t="str">
        <f t="shared" si="34"/>
        <v/>
      </c>
      <c r="CD69" s="117" t="str">
        <f t="shared" si="35"/>
        <v/>
      </c>
      <c r="CE69" s="117" t="str">
        <f t="shared" si="36"/>
        <v/>
      </c>
      <c r="CF69" s="117" t="str">
        <f t="shared" si="37"/>
        <v/>
      </c>
      <c r="CG69" s="117" t="str">
        <f t="shared" si="38"/>
        <v/>
      </c>
      <c r="CH69" s="117" t="str">
        <f t="shared" si="39"/>
        <v/>
      </c>
      <c r="CI69" s="117" t="str">
        <f t="shared" si="40"/>
        <v/>
      </c>
      <c r="CJ69" s="117" t="str">
        <f t="shared" si="41"/>
        <v/>
      </c>
      <c r="CK69" s="117" t="str">
        <f t="shared" si="42"/>
        <v/>
      </c>
      <c r="CL69" s="117" t="str">
        <f t="shared" si="43"/>
        <v/>
      </c>
      <c r="CM69" s="117" t="str">
        <f t="shared" si="44"/>
        <v/>
      </c>
      <c r="CN69" s="117" t="str">
        <f t="shared" si="45"/>
        <v/>
      </c>
      <c r="CO69" s="117" t="str">
        <f t="shared" si="58"/>
        <v/>
      </c>
      <c r="CP69" s="117" t="str">
        <f t="shared" si="59"/>
        <v/>
      </c>
      <c r="CQ69" s="117" t="str">
        <f t="shared" si="60"/>
        <v/>
      </c>
      <c r="CR69" s="117" t="str">
        <f t="shared" si="61"/>
        <v/>
      </c>
      <c r="CS69" s="121" t="str">
        <f t="shared" si="46"/>
        <v/>
      </c>
      <c r="CT69" s="121" t="str">
        <f t="shared" si="47"/>
        <v/>
      </c>
      <c r="CU69" s="117" t="str">
        <f t="shared" si="48"/>
        <v/>
      </c>
      <c r="CV69" s="117" t="str">
        <f t="shared" si="49"/>
        <v/>
      </c>
      <c r="CW69" s="117" t="str">
        <f t="shared" si="50"/>
        <v/>
      </c>
      <c r="CX69" s="121" t="str">
        <f t="shared" si="51"/>
        <v/>
      </c>
      <c r="CY69" s="10"/>
      <c r="CZ69" s="10"/>
      <c r="DA69" s="10"/>
      <c r="DB69" s="10"/>
      <c r="DC69" s="10"/>
      <c r="DG69" s="12"/>
      <c r="DH69" s="12"/>
      <c r="DI69" s="28" t="str">
        <f t="shared" si="62"/>
        <v/>
      </c>
      <c r="DL69" s="13" t="s">
        <v>3</v>
      </c>
    </row>
    <row r="70" spans="1:116" s="11" customFormat="1" ht="25.5" x14ac:dyDescent="0.2">
      <c r="A70" s="26">
        <v>60</v>
      </c>
      <c r="B70" s="27" t="str">
        <f t="shared" si="52"/>
        <v/>
      </c>
      <c r="C70" s="124"/>
      <c r="D70" s="40"/>
      <c r="E70" s="40"/>
      <c r="F70" s="40"/>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24"/>
      <c r="AQ70" s="16"/>
      <c r="AR70" s="24"/>
      <c r="AS70" s="16"/>
      <c r="AT70" s="16"/>
      <c r="AU70" s="16"/>
      <c r="AV70" s="16"/>
      <c r="AW70" s="16"/>
      <c r="AX70" s="119"/>
      <c r="AY70" s="131"/>
      <c r="AZ70" s="131"/>
      <c r="BA70" s="131"/>
      <c r="BB70" s="131"/>
      <c r="BC70" s="117" t="str">
        <f t="shared" si="53"/>
        <v/>
      </c>
      <c r="BD70" s="117" t="str">
        <f t="shared" si="54"/>
        <v/>
      </c>
      <c r="BE70" s="117" t="str">
        <f t="shared" si="55"/>
        <v/>
      </c>
      <c r="BF70" s="117" t="str">
        <f t="shared" si="56"/>
        <v/>
      </c>
      <c r="BG70" s="117" t="str">
        <f t="shared" si="57"/>
        <v/>
      </c>
      <c r="BH70" s="117" t="str">
        <f t="shared" si="14"/>
        <v/>
      </c>
      <c r="BI70" s="117" t="str">
        <f t="shared" si="15"/>
        <v/>
      </c>
      <c r="BJ70" s="117" t="str">
        <f t="shared" si="16"/>
        <v/>
      </c>
      <c r="BK70" s="117" t="str">
        <f t="shared" si="17"/>
        <v/>
      </c>
      <c r="BL70" s="117" t="str">
        <f t="shared" si="18"/>
        <v/>
      </c>
      <c r="BM70" s="117" t="str">
        <f t="shared" si="19"/>
        <v/>
      </c>
      <c r="BN70" s="117" t="str">
        <f t="shared" si="8"/>
        <v/>
      </c>
      <c r="BO70" s="117" t="str">
        <f t="shared" si="20"/>
        <v/>
      </c>
      <c r="BP70" s="117" t="str">
        <f t="shared" si="21"/>
        <v/>
      </c>
      <c r="BQ70" s="117" t="str">
        <f t="shared" si="22"/>
        <v/>
      </c>
      <c r="BR70" s="117" t="str">
        <f t="shared" si="23"/>
        <v/>
      </c>
      <c r="BS70" s="117" t="str">
        <f t="shared" si="24"/>
        <v/>
      </c>
      <c r="BT70" s="117" t="str">
        <f t="shared" si="25"/>
        <v/>
      </c>
      <c r="BU70" s="117" t="str">
        <f t="shared" si="26"/>
        <v/>
      </c>
      <c r="BV70" s="117" t="str">
        <f t="shared" si="27"/>
        <v/>
      </c>
      <c r="BW70" s="117" t="str">
        <f t="shared" si="28"/>
        <v/>
      </c>
      <c r="BX70" s="117" t="str">
        <f t="shared" si="29"/>
        <v/>
      </c>
      <c r="BY70" s="117" t="str">
        <f t="shared" si="30"/>
        <v/>
      </c>
      <c r="BZ70" s="117" t="str">
        <f t="shared" si="31"/>
        <v/>
      </c>
      <c r="CA70" s="117" t="str">
        <f t="shared" si="32"/>
        <v/>
      </c>
      <c r="CB70" s="117" t="str">
        <f t="shared" si="33"/>
        <v/>
      </c>
      <c r="CC70" s="117" t="str">
        <f t="shared" si="34"/>
        <v/>
      </c>
      <c r="CD70" s="117" t="str">
        <f t="shared" si="35"/>
        <v/>
      </c>
      <c r="CE70" s="117" t="str">
        <f t="shared" si="36"/>
        <v/>
      </c>
      <c r="CF70" s="117" t="str">
        <f t="shared" si="37"/>
        <v/>
      </c>
      <c r="CG70" s="117" t="str">
        <f t="shared" si="38"/>
        <v/>
      </c>
      <c r="CH70" s="117" t="str">
        <f t="shared" si="39"/>
        <v/>
      </c>
      <c r="CI70" s="117" t="str">
        <f t="shared" si="40"/>
        <v/>
      </c>
      <c r="CJ70" s="117" t="str">
        <f t="shared" si="41"/>
        <v/>
      </c>
      <c r="CK70" s="117" t="str">
        <f t="shared" si="42"/>
        <v/>
      </c>
      <c r="CL70" s="117" t="str">
        <f t="shared" si="43"/>
        <v/>
      </c>
      <c r="CM70" s="117" t="str">
        <f t="shared" si="44"/>
        <v/>
      </c>
      <c r="CN70" s="117" t="str">
        <f t="shared" si="45"/>
        <v/>
      </c>
      <c r="CO70" s="117" t="str">
        <f t="shared" si="58"/>
        <v/>
      </c>
      <c r="CP70" s="117" t="str">
        <f t="shared" si="59"/>
        <v/>
      </c>
      <c r="CQ70" s="117" t="str">
        <f t="shared" si="60"/>
        <v/>
      </c>
      <c r="CR70" s="117" t="str">
        <f t="shared" si="61"/>
        <v/>
      </c>
      <c r="CS70" s="121" t="str">
        <f t="shared" si="46"/>
        <v/>
      </c>
      <c r="CT70" s="121" t="str">
        <f t="shared" si="47"/>
        <v/>
      </c>
      <c r="CU70" s="117" t="str">
        <f t="shared" si="48"/>
        <v/>
      </c>
      <c r="CV70" s="117" t="str">
        <f t="shared" si="49"/>
        <v/>
      </c>
      <c r="CW70" s="117" t="str">
        <f t="shared" si="50"/>
        <v/>
      </c>
      <c r="CX70" s="121" t="str">
        <f t="shared" si="51"/>
        <v/>
      </c>
      <c r="CY70" s="10"/>
      <c r="CZ70" s="10"/>
      <c r="DA70" s="10"/>
      <c r="DB70" s="10"/>
      <c r="DC70" s="10"/>
      <c r="DG70" s="12"/>
      <c r="DH70" s="12"/>
      <c r="DI70" s="28" t="str">
        <f t="shared" si="62"/>
        <v/>
      </c>
      <c r="DL70" s="13" t="s">
        <v>3</v>
      </c>
    </row>
    <row r="71" spans="1:116" s="11" customFormat="1" ht="25.5" x14ac:dyDescent="0.2">
      <c r="A71" s="26">
        <v>61</v>
      </c>
      <c r="B71" s="27" t="str">
        <f t="shared" si="52"/>
        <v/>
      </c>
      <c r="C71" s="124"/>
      <c r="D71" s="40"/>
      <c r="E71" s="40"/>
      <c r="F71" s="40"/>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24"/>
      <c r="AQ71" s="16"/>
      <c r="AR71" s="24"/>
      <c r="AS71" s="16"/>
      <c r="AT71" s="16"/>
      <c r="AU71" s="16"/>
      <c r="AV71" s="16"/>
      <c r="AW71" s="16"/>
      <c r="AX71" s="119"/>
      <c r="AY71" s="131"/>
      <c r="AZ71" s="131"/>
      <c r="BA71" s="131"/>
      <c r="BB71" s="131"/>
      <c r="BC71" s="117" t="str">
        <f t="shared" si="53"/>
        <v/>
      </c>
      <c r="BD71" s="117" t="str">
        <f t="shared" si="54"/>
        <v/>
      </c>
      <c r="BE71" s="117" t="str">
        <f t="shared" si="55"/>
        <v/>
      </c>
      <c r="BF71" s="117" t="str">
        <f t="shared" si="56"/>
        <v/>
      </c>
      <c r="BG71" s="117" t="str">
        <f t="shared" si="57"/>
        <v/>
      </c>
      <c r="BH71" s="117" t="str">
        <f t="shared" si="14"/>
        <v/>
      </c>
      <c r="BI71" s="117" t="str">
        <f t="shared" si="15"/>
        <v/>
      </c>
      <c r="BJ71" s="117" t="str">
        <f t="shared" si="16"/>
        <v/>
      </c>
      <c r="BK71" s="117" t="str">
        <f t="shared" si="17"/>
        <v/>
      </c>
      <c r="BL71" s="117" t="str">
        <f t="shared" si="18"/>
        <v/>
      </c>
      <c r="BM71" s="117" t="str">
        <f t="shared" si="19"/>
        <v/>
      </c>
      <c r="BN71" s="117" t="str">
        <f t="shared" si="8"/>
        <v/>
      </c>
      <c r="BO71" s="117" t="str">
        <f t="shared" si="20"/>
        <v/>
      </c>
      <c r="BP71" s="117" t="str">
        <f t="shared" si="21"/>
        <v/>
      </c>
      <c r="BQ71" s="117" t="str">
        <f t="shared" si="22"/>
        <v/>
      </c>
      <c r="BR71" s="117" t="str">
        <f t="shared" si="23"/>
        <v/>
      </c>
      <c r="BS71" s="117" t="str">
        <f t="shared" si="24"/>
        <v/>
      </c>
      <c r="BT71" s="117" t="str">
        <f t="shared" si="25"/>
        <v/>
      </c>
      <c r="BU71" s="117" t="str">
        <f t="shared" si="26"/>
        <v/>
      </c>
      <c r="BV71" s="117" t="str">
        <f t="shared" si="27"/>
        <v/>
      </c>
      <c r="BW71" s="117" t="str">
        <f t="shared" si="28"/>
        <v/>
      </c>
      <c r="BX71" s="117" t="str">
        <f t="shared" si="29"/>
        <v/>
      </c>
      <c r="BY71" s="117" t="str">
        <f t="shared" si="30"/>
        <v/>
      </c>
      <c r="BZ71" s="117" t="str">
        <f t="shared" si="31"/>
        <v/>
      </c>
      <c r="CA71" s="117" t="str">
        <f t="shared" si="32"/>
        <v/>
      </c>
      <c r="CB71" s="117" t="str">
        <f t="shared" si="33"/>
        <v/>
      </c>
      <c r="CC71" s="117" t="str">
        <f t="shared" si="34"/>
        <v/>
      </c>
      <c r="CD71" s="117" t="str">
        <f t="shared" si="35"/>
        <v/>
      </c>
      <c r="CE71" s="117" t="str">
        <f t="shared" si="36"/>
        <v/>
      </c>
      <c r="CF71" s="117" t="str">
        <f t="shared" si="37"/>
        <v/>
      </c>
      <c r="CG71" s="117" t="str">
        <f t="shared" si="38"/>
        <v/>
      </c>
      <c r="CH71" s="117" t="str">
        <f t="shared" si="39"/>
        <v/>
      </c>
      <c r="CI71" s="117" t="str">
        <f t="shared" si="40"/>
        <v/>
      </c>
      <c r="CJ71" s="117" t="str">
        <f t="shared" si="41"/>
        <v/>
      </c>
      <c r="CK71" s="117" t="str">
        <f t="shared" si="42"/>
        <v/>
      </c>
      <c r="CL71" s="117" t="str">
        <f t="shared" si="43"/>
        <v/>
      </c>
      <c r="CM71" s="117" t="str">
        <f t="shared" si="44"/>
        <v/>
      </c>
      <c r="CN71" s="117" t="str">
        <f t="shared" si="45"/>
        <v/>
      </c>
      <c r="CO71" s="117" t="str">
        <f t="shared" si="58"/>
        <v/>
      </c>
      <c r="CP71" s="117" t="str">
        <f t="shared" si="59"/>
        <v/>
      </c>
      <c r="CQ71" s="117" t="str">
        <f t="shared" si="60"/>
        <v/>
      </c>
      <c r="CR71" s="117" t="str">
        <f t="shared" si="61"/>
        <v/>
      </c>
      <c r="CS71" s="121" t="str">
        <f t="shared" si="46"/>
        <v/>
      </c>
      <c r="CT71" s="121" t="str">
        <f t="shared" si="47"/>
        <v/>
      </c>
      <c r="CU71" s="117" t="str">
        <f t="shared" si="48"/>
        <v/>
      </c>
      <c r="CV71" s="117" t="str">
        <f t="shared" si="49"/>
        <v/>
      </c>
      <c r="CW71" s="117" t="str">
        <f t="shared" si="50"/>
        <v/>
      </c>
      <c r="CX71" s="121" t="str">
        <f t="shared" si="51"/>
        <v/>
      </c>
      <c r="CY71" s="10"/>
      <c r="CZ71" s="10"/>
      <c r="DA71" s="10"/>
      <c r="DB71" s="10"/>
      <c r="DC71" s="10"/>
      <c r="DG71" s="12"/>
      <c r="DH71" s="12"/>
      <c r="DI71" s="28" t="str">
        <f t="shared" si="62"/>
        <v/>
      </c>
      <c r="DL71" s="13" t="s">
        <v>3</v>
      </c>
    </row>
    <row r="72" spans="1:116" s="11" customFormat="1" ht="25.5" x14ac:dyDescent="0.2">
      <c r="A72" s="26">
        <v>62</v>
      </c>
      <c r="B72" s="27" t="str">
        <f t="shared" si="52"/>
        <v/>
      </c>
      <c r="C72" s="124"/>
      <c r="D72" s="40"/>
      <c r="E72" s="40"/>
      <c r="F72" s="40"/>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24"/>
      <c r="AQ72" s="16"/>
      <c r="AR72" s="24"/>
      <c r="AS72" s="16"/>
      <c r="AT72" s="16"/>
      <c r="AU72" s="16"/>
      <c r="AV72" s="16"/>
      <c r="AW72" s="16"/>
      <c r="AX72" s="119"/>
      <c r="AY72" s="131"/>
      <c r="AZ72" s="131"/>
      <c r="BA72" s="131"/>
      <c r="BB72" s="131"/>
      <c r="BC72" s="117" t="str">
        <f t="shared" si="53"/>
        <v/>
      </c>
      <c r="BD72" s="117" t="str">
        <f t="shared" si="54"/>
        <v/>
      </c>
      <c r="BE72" s="117" t="str">
        <f t="shared" si="55"/>
        <v/>
      </c>
      <c r="BF72" s="117" t="str">
        <f t="shared" si="56"/>
        <v/>
      </c>
      <c r="BG72" s="117" t="str">
        <f t="shared" si="57"/>
        <v/>
      </c>
      <c r="BH72" s="117" t="str">
        <f t="shared" si="14"/>
        <v/>
      </c>
      <c r="BI72" s="117" t="str">
        <f t="shared" si="15"/>
        <v/>
      </c>
      <c r="BJ72" s="117" t="str">
        <f t="shared" si="16"/>
        <v/>
      </c>
      <c r="BK72" s="117" t="str">
        <f t="shared" si="17"/>
        <v/>
      </c>
      <c r="BL72" s="117" t="str">
        <f t="shared" si="18"/>
        <v/>
      </c>
      <c r="BM72" s="117" t="str">
        <f t="shared" si="19"/>
        <v/>
      </c>
      <c r="BN72" s="117" t="str">
        <f t="shared" si="8"/>
        <v/>
      </c>
      <c r="BO72" s="117" t="str">
        <f t="shared" si="20"/>
        <v/>
      </c>
      <c r="BP72" s="117" t="str">
        <f t="shared" si="21"/>
        <v/>
      </c>
      <c r="BQ72" s="117" t="str">
        <f t="shared" si="22"/>
        <v/>
      </c>
      <c r="BR72" s="117" t="str">
        <f t="shared" si="23"/>
        <v/>
      </c>
      <c r="BS72" s="117" t="str">
        <f t="shared" si="24"/>
        <v/>
      </c>
      <c r="BT72" s="117" t="str">
        <f t="shared" si="25"/>
        <v/>
      </c>
      <c r="BU72" s="117" t="str">
        <f t="shared" si="26"/>
        <v/>
      </c>
      <c r="BV72" s="117" t="str">
        <f t="shared" si="27"/>
        <v/>
      </c>
      <c r="BW72" s="117" t="str">
        <f t="shared" si="28"/>
        <v/>
      </c>
      <c r="BX72" s="117" t="str">
        <f t="shared" si="29"/>
        <v/>
      </c>
      <c r="BY72" s="117" t="str">
        <f t="shared" si="30"/>
        <v/>
      </c>
      <c r="BZ72" s="117" t="str">
        <f t="shared" si="31"/>
        <v/>
      </c>
      <c r="CA72" s="117" t="str">
        <f t="shared" si="32"/>
        <v/>
      </c>
      <c r="CB72" s="117" t="str">
        <f t="shared" si="33"/>
        <v/>
      </c>
      <c r="CC72" s="117" t="str">
        <f t="shared" si="34"/>
        <v/>
      </c>
      <c r="CD72" s="117" t="str">
        <f t="shared" si="35"/>
        <v/>
      </c>
      <c r="CE72" s="117" t="str">
        <f t="shared" si="36"/>
        <v/>
      </c>
      <c r="CF72" s="117" t="str">
        <f t="shared" si="37"/>
        <v/>
      </c>
      <c r="CG72" s="117" t="str">
        <f t="shared" si="38"/>
        <v/>
      </c>
      <c r="CH72" s="117" t="str">
        <f t="shared" si="39"/>
        <v/>
      </c>
      <c r="CI72" s="117" t="str">
        <f t="shared" si="40"/>
        <v/>
      </c>
      <c r="CJ72" s="117" t="str">
        <f t="shared" si="41"/>
        <v/>
      </c>
      <c r="CK72" s="117" t="str">
        <f t="shared" si="42"/>
        <v/>
      </c>
      <c r="CL72" s="117" t="str">
        <f t="shared" si="43"/>
        <v/>
      </c>
      <c r="CM72" s="117" t="str">
        <f t="shared" si="44"/>
        <v/>
      </c>
      <c r="CN72" s="117" t="str">
        <f t="shared" si="45"/>
        <v/>
      </c>
      <c r="CO72" s="117" t="str">
        <f t="shared" si="58"/>
        <v/>
      </c>
      <c r="CP72" s="117" t="str">
        <f t="shared" si="59"/>
        <v/>
      </c>
      <c r="CQ72" s="117" t="str">
        <f t="shared" si="60"/>
        <v/>
      </c>
      <c r="CR72" s="117" t="str">
        <f t="shared" si="61"/>
        <v/>
      </c>
      <c r="CS72" s="121" t="str">
        <f t="shared" si="46"/>
        <v/>
      </c>
      <c r="CT72" s="121" t="str">
        <f t="shared" si="47"/>
        <v/>
      </c>
      <c r="CU72" s="117" t="str">
        <f t="shared" si="48"/>
        <v/>
      </c>
      <c r="CV72" s="117" t="str">
        <f t="shared" si="49"/>
        <v/>
      </c>
      <c r="CW72" s="117" t="str">
        <f t="shared" si="50"/>
        <v/>
      </c>
      <c r="CX72" s="121" t="str">
        <f t="shared" si="51"/>
        <v/>
      </c>
      <c r="CY72" s="10"/>
      <c r="CZ72" s="10"/>
      <c r="DA72" s="10"/>
      <c r="DB72" s="10"/>
      <c r="DC72" s="10"/>
      <c r="DG72" s="12"/>
      <c r="DH72" s="12"/>
      <c r="DI72" s="28" t="str">
        <f t="shared" si="62"/>
        <v/>
      </c>
      <c r="DL72" s="13" t="s">
        <v>3</v>
      </c>
    </row>
    <row r="73" spans="1:116" s="11" customFormat="1" ht="25.5" x14ac:dyDescent="0.2">
      <c r="A73" s="26">
        <v>63</v>
      </c>
      <c r="B73" s="27" t="str">
        <f t="shared" si="52"/>
        <v/>
      </c>
      <c r="C73" s="124"/>
      <c r="D73" s="40"/>
      <c r="E73" s="40"/>
      <c r="F73" s="40"/>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24"/>
      <c r="AQ73" s="16"/>
      <c r="AR73" s="24"/>
      <c r="AS73" s="16"/>
      <c r="AT73" s="16"/>
      <c r="AU73" s="16"/>
      <c r="AV73" s="16"/>
      <c r="AW73" s="16"/>
      <c r="AX73" s="119"/>
      <c r="AY73" s="131"/>
      <c r="AZ73" s="131"/>
      <c r="BA73" s="131"/>
      <c r="BB73" s="131"/>
      <c r="BC73" s="117" t="str">
        <f t="shared" si="53"/>
        <v/>
      </c>
      <c r="BD73" s="117" t="str">
        <f t="shared" si="54"/>
        <v/>
      </c>
      <c r="BE73" s="117" t="str">
        <f t="shared" si="55"/>
        <v/>
      </c>
      <c r="BF73" s="117" t="str">
        <f t="shared" si="56"/>
        <v/>
      </c>
      <c r="BG73" s="117" t="str">
        <f t="shared" si="57"/>
        <v/>
      </c>
      <c r="BH73" s="117" t="str">
        <f t="shared" si="14"/>
        <v/>
      </c>
      <c r="BI73" s="117" t="str">
        <f t="shared" si="15"/>
        <v/>
      </c>
      <c r="BJ73" s="117" t="str">
        <f t="shared" si="16"/>
        <v/>
      </c>
      <c r="BK73" s="117" t="str">
        <f t="shared" si="17"/>
        <v/>
      </c>
      <c r="BL73" s="117" t="str">
        <f t="shared" si="18"/>
        <v/>
      </c>
      <c r="BM73" s="117" t="str">
        <f t="shared" si="19"/>
        <v/>
      </c>
      <c r="BN73" s="117" t="str">
        <f t="shared" si="8"/>
        <v/>
      </c>
      <c r="BO73" s="117" t="str">
        <f t="shared" si="20"/>
        <v/>
      </c>
      <c r="BP73" s="117" t="str">
        <f t="shared" si="21"/>
        <v/>
      </c>
      <c r="BQ73" s="117" t="str">
        <f t="shared" si="22"/>
        <v/>
      </c>
      <c r="BR73" s="117" t="str">
        <f t="shared" si="23"/>
        <v/>
      </c>
      <c r="BS73" s="117" t="str">
        <f t="shared" si="24"/>
        <v/>
      </c>
      <c r="BT73" s="117" t="str">
        <f t="shared" si="25"/>
        <v/>
      </c>
      <c r="BU73" s="117" t="str">
        <f t="shared" si="26"/>
        <v/>
      </c>
      <c r="BV73" s="117" t="str">
        <f t="shared" si="27"/>
        <v/>
      </c>
      <c r="BW73" s="117" t="str">
        <f t="shared" si="28"/>
        <v/>
      </c>
      <c r="BX73" s="117" t="str">
        <f t="shared" si="29"/>
        <v/>
      </c>
      <c r="BY73" s="117" t="str">
        <f t="shared" si="30"/>
        <v/>
      </c>
      <c r="BZ73" s="117" t="str">
        <f t="shared" si="31"/>
        <v/>
      </c>
      <c r="CA73" s="117" t="str">
        <f t="shared" si="32"/>
        <v/>
      </c>
      <c r="CB73" s="117" t="str">
        <f t="shared" si="33"/>
        <v/>
      </c>
      <c r="CC73" s="117" t="str">
        <f t="shared" si="34"/>
        <v/>
      </c>
      <c r="CD73" s="117" t="str">
        <f t="shared" si="35"/>
        <v/>
      </c>
      <c r="CE73" s="117" t="str">
        <f t="shared" si="36"/>
        <v/>
      </c>
      <c r="CF73" s="117" t="str">
        <f t="shared" si="37"/>
        <v/>
      </c>
      <c r="CG73" s="117" t="str">
        <f t="shared" si="38"/>
        <v/>
      </c>
      <c r="CH73" s="117" t="str">
        <f t="shared" si="39"/>
        <v/>
      </c>
      <c r="CI73" s="117" t="str">
        <f t="shared" si="40"/>
        <v/>
      </c>
      <c r="CJ73" s="117" t="str">
        <f t="shared" si="41"/>
        <v/>
      </c>
      <c r="CK73" s="117" t="str">
        <f t="shared" si="42"/>
        <v/>
      </c>
      <c r="CL73" s="117" t="str">
        <f t="shared" si="43"/>
        <v/>
      </c>
      <c r="CM73" s="117" t="str">
        <f t="shared" si="44"/>
        <v/>
      </c>
      <c r="CN73" s="117" t="str">
        <f t="shared" si="45"/>
        <v/>
      </c>
      <c r="CO73" s="117" t="str">
        <f t="shared" si="58"/>
        <v/>
      </c>
      <c r="CP73" s="117" t="str">
        <f t="shared" si="59"/>
        <v/>
      </c>
      <c r="CQ73" s="117" t="str">
        <f t="shared" si="60"/>
        <v/>
      </c>
      <c r="CR73" s="117" t="str">
        <f t="shared" si="61"/>
        <v/>
      </c>
      <c r="CS73" s="121" t="str">
        <f t="shared" si="46"/>
        <v/>
      </c>
      <c r="CT73" s="121" t="str">
        <f t="shared" si="47"/>
        <v/>
      </c>
      <c r="CU73" s="117" t="str">
        <f t="shared" si="48"/>
        <v/>
      </c>
      <c r="CV73" s="117" t="str">
        <f t="shared" si="49"/>
        <v/>
      </c>
      <c r="CW73" s="117" t="str">
        <f t="shared" si="50"/>
        <v/>
      </c>
      <c r="CX73" s="121" t="str">
        <f t="shared" si="51"/>
        <v/>
      </c>
      <c r="CY73" s="10"/>
      <c r="CZ73" s="10"/>
      <c r="DA73" s="10"/>
      <c r="DB73" s="10"/>
      <c r="DC73" s="10"/>
      <c r="DG73" s="12"/>
      <c r="DH73" s="12"/>
      <c r="DI73" s="28" t="str">
        <f t="shared" si="62"/>
        <v/>
      </c>
      <c r="DL73" s="13" t="s">
        <v>3</v>
      </c>
    </row>
    <row r="74" spans="1:116" s="11" customFormat="1" ht="25.5" x14ac:dyDescent="0.2">
      <c r="A74" s="26">
        <v>64</v>
      </c>
      <c r="B74" s="27" t="str">
        <f t="shared" si="52"/>
        <v/>
      </c>
      <c r="C74" s="124"/>
      <c r="D74" s="40"/>
      <c r="E74" s="40"/>
      <c r="F74" s="40"/>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24"/>
      <c r="AQ74" s="16"/>
      <c r="AR74" s="24"/>
      <c r="AS74" s="16"/>
      <c r="AT74" s="16"/>
      <c r="AU74" s="16"/>
      <c r="AV74" s="16"/>
      <c r="AW74" s="16"/>
      <c r="AX74" s="119"/>
      <c r="AY74" s="131"/>
      <c r="AZ74" s="131"/>
      <c r="BA74" s="131"/>
      <c r="BB74" s="131"/>
      <c r="BC74" s="117" t="str">
        <f t="shared" si="53"/>
        <v/>
      </c>
      <c r="BD74" s="117" t="str">
        <f t="shared" si="54"/>
        <v/>
      </c>
      <c r="BE74" s="117" t="str">
        <f t="shared" si="55"/>
        <v/>
      </c>
      <c r="BF74" s="117" t="str">
        <f t="shared" si="56"/>
        <v/>
      </c>
      <c r="BG74" s="117" t="str">
        <f t="shared" si="57"/>
        <v/>
      </c>
      <c r="BH74" s="117" t="str">
        <f t="shared" si="14"/>
        <v/>
      </c>
      <c r="BI74" s="117" t="str">
        <f t="shared" si="15"/>
        <v/>
      </c>
      <c r="BJ74" s="117" t="str">
        <f t="shared" si="16"/>
        <v/>
      </c>
      <c r="BK74" s="117" t="str">
        <f t="shared" si="17"/>
        <v/>
      </c>
      <c r="BL74" s="117" t="str">
        <f t="shared" si="18"/>
        <v/>
      </c>
      <c r="BM74" s="117" t="str">
        <f t="shared" si="19"/>
        <v/>
      </c>
      <c r="BN74" s="117" t="str">
        <f t="shared" si="8"/>
        <v/>
      </c>
      <c r="BO74" s="117" t="str">
        <f t="shared" si="20"/>
        <v/>
      </c>
      <c r="BP74" s="117" t="str">
        <f t="shared" si="21"/>
        <v/>
      </c>
      <c r="BQ74" s="117" t="str">
        <f t="shared" si="22"/>
        <v/>
      </c>
      <c r="BR74" s="117" t="str">
        <f t="shared" si="23"/>
        <v/>
      </c>
      <c r="BS74" s="117" t="str">
        <f t="shared" si="24"/>
        <v/>
      </c>
      <c r="BT74" s="117" t="str">
        <f t="shared" si="25"/>
        <v/>
      </c>
      <c r="BU74" s="117" t="str">
        <f t="shared" si="26"/>
        <v/>
      </c>
      <c r="BV74" s="117" t="str">
        <f t="shared" si="27"/>
        <v/>
      </c>
      <c r="BW74" s="117" t="str">
        <f t="shared" si="28"/>
        <v/>
      </c>
      <c r="BX74" s="117" t="str">
        <f t="shared" si="29"/>
        <v/>
      </c>
      <c r="BY74" s="117" t="str">
        <f t="shared" si="30"/>
        <v/>
      </c>
      <c r="BZ74" s="117" t="str">
        <f t="shared" si="31"/>
        <v/>
      </c>
      <c r="CA74" s="117" t="str">
        <f t="shared" si="32"/>
        <v/>
      </c>
      <c r="CB74" s="117" t="str">
        <f t="shared" si="33"/>
        <v/>
      </c>
      <c r="CC74" s="117" t="str">
        <f t="shared" si="34"/>
        <v/>
      </c>
      <c r="CD74" s="117" t="str">
        <f t="shared" si="35"/>
        <v/>
      </c>
      <c r="CE74" s="117" t="str">
        <f t="shared" si="36"/>
        <v/>
      </c>
      <c r="CF74" s="117" t="str">
        <f t="shared" si="37"/>
        <v/>
      </c>
      <c r="CG74" s="117" t="str">
        <f t="shared" si="38"/>
        <v/>
      </c>
      <c r="CH74" s="117" t="str">
        <f t="shared" si="39"/>
        <v/>
      </c>
      <c r="CI74" s="117" t="str">
        <f t="shared" si="40"/>
        <v/>
      </c>
      <c r="CJ74" s="117" t="str">
        <f t="shared" si="41"/>
        <v/>
      </c>
      <c r="CK74" s="117" t="str">
        <f t="shared" si="42"/>
        <v/>
      </c>
      <c r="CL74" s="117" t="str">
        <f t="shared" si="43"/>
        <v/>
      </c>
      <c r="CM74" s="117" t="str">
        <f t="shared" si="44"/>
        <v/>
      </c>
      <c r="CN74" s="117" t="str">
        <f t="shared" si="45"/>
        <v/>
      </c>
      <c r="CO74" s="117" t="str">
        <f t="shared" si="58"/>
        <v/>
      </c>
      <c r="CP74" s="117" t="str">
        <f t="shared" si="59"/>
        <v/>
      </c>
      <c r="CQ74" s="117" t="str">
        <f t="shared" si="60"/>
        <v/>
      </c>
      <c r="CR74" s="117" t="str">
        <f t="shared" si="61"/>
        <v/>
      </c>
      <c r="CS74" s="121" t="str">
        <f t="shared" si="46"/>
        <v/>
      </c>
      <c r="CT74" s="121" t="str">
        <f t="shared" si="47"/>
        <v/>
      </c>
      <c r="CU74" s="117" t="str">
        <f t="shared" si="48"/>
        <v/>
      </c>
      <c r="CV74" s="117" t="str">
        <f t="shared" si="49"/>
        <v/>
      </c>
      <c r="CW74" s="117" t="str">
        <f t="shared" si="50"/>
        <v/>
      </c>
      <c r="CX74" s="121" t="str">
        <f t="shared" si="51"/>
        <v/>
      </c>
      <c r="CY74" s="10"/>
      <c r="CZ74" s="10"/>
      <c r="DA74" s="10"/>
      <c r="DB74" s="10"/>
      <c r="DC74" s="10"/>
      <c r="DG74" s="12"/>
      <c r="DH74" s="12"/>
      <c r="DI74" s="28" t="str">
        <f t="shared" si="62"/>
        <v/>
      </c>
      <c r="DL74" s="13" t="s">
        <v>3</v>
      </c>
    </row>
    <row r="75" spans="1:116" s="11" customFormat="1" ht="25.5" x14ac:dyDescent="0.2">
      <c r="A75" s="26">
        <v>65</v>
      </c>
      <c r="B75" s="27" t="str">
        <f t="shared" ref="B75:B110" si="63">IF(COUNTIF(BC75:CX75,"")=No_of_Columns,"",IF(COUNTIF(BC75:CX75,"ok")=No_of_Columns,"ok","Error"))</f>
        <v/>
      </c>
      <c r="C75" s="124"/>
      <c r="D75" s="40"/>
      <c r="E75" s="40"/>
      <c r="F75" s="40"/>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24"/>
      <c r="AQ75" s="16"/>
      <c r="AR75" s="24"/>
      <c r="AS75" s="16"/>
      <c r="AT75" s="16"/>
      <c r="AU75" s="16"/>
      <c r="AV75" s="16"/>
      <c r="AW75" s="16"/>
      <c r="AX75" s="119"/>
      <c r="AY75" s="131"/>
      <c r="AZ75" s="131"/>
      <c r="BA75" s="131"/>
      <c r="BB75" s="131"/>
      <c r="BC75" s="117" t="str">
        <f t="shared" ref="BC75:BC110" si="64">IF(COUNTA($C75:$AX75)=0,"",IF(ISBLANK($C75),"Empty cell","ok"))</f>
        <v/>
      </c>
      <c r="BD75" s="117" t="str">
        <f t="shared" ref="BD75:BD110" si="65">IF(COUNTA($C75:$AX75)=0,"",IF(ISBLANK(D75),"Empty cell","ok"))</f>
        <v/>
      </c>
      <c r="BE75" s="117" t="str">
        <f t="shared" ref="BE75:BE110" si="66">IF(COUNTA($C75:$AX75)=0,"",IF(ISBLANK(E75),"Empty cell","ok"))</f>
        <v/>
      </c>
      <c r="BF75" s="117" t="str">
        <f t="shared" ref="BF75:BF110" si="67">IF(COUNTA($C75:$AX75)=0,"",IF(ISBLANK(F75),"Empty cell","ok"))</f>
        <v/>
      </c>
      <c r="BG75" s="117" t="str">
        <f t="shared" ref="BG75:BG110" si="68">IF(COUNTA($C75:$AX75)=0,"",IF(ISBLANK($G75),"Empty cell",IF($G75&lt;1,"Prod. Gr. Code should be an int. betw. 1 and "&amp;No_of_Product_Classes,IF($G75&gt;No_of_Product_Classes,"Prod. Gr. Code should be an int. betw. 1 and "&amp;No_of_Product_Classes,IF($G75=INT($G75),"ok","Prod. Gr. Code should be an int. betw. 1 and "&amp;No_of_Product_Classes)))))</f>
        <v/>
      </c>
      <c r="BH75" s="117" t="str">
        <f t="shared" si="14"/>
        <v/>
      </c>
      <c r="BI75" s="117" t="str">
        <f t="shared" si="15"/>
        <v/>
      </c>
      <c r="BJ75" s="117" t="str">
        <f t="shared" si="16"/>
        <v/>
      </c>
      <c r="BK75" s="117" t="str">
        <f t="shared" si="17"/>
        <v/>
      </c>
      <c r="BL75" s="117" t="str">
        <f t="shared" si="18"/>
        <v/>
      </c>
      <c r="BM75" s="117" t="str">
        <f t="shared" si="19"/>
        <v/>
      </c>
      <c r="BN75" s="117" t="str">
        <f t="shared" ref="BN75:BN110" si="69">IF(COUNTA($C75:$AX75)=0,"",IF(OR(G75=1,G75=3,G75=5,G75=7,G75=9,G75=10,G75=11,G75=12),IF(OR($H75="***",$J75="***"),IF(ISBLANK(N75),"ok","No entry should be made"),IF(N75="***","Entry cannot be ***","ok")),IF(ISBLANK(N75),"ok","No entry should be made")))</f>
        <v/>
      </c>
      <c r="BO75" s="117" t="str">
        <f t="shared" si="20"/>
        <v/>
      </c>
      <c r="BP75" s="117" t="str">
        <f t="shared" si="21"/>
        <v/>
      </c>
      <c r="BQ75" s="117" t="str">
        <f t="shared" si="22"/>
        <v/>
      </c>
      <c r="BR75" s="117" t="str">
        <f t="shared" si="23"/>
        <v/>
      </c>
      <c r="BS75" s="117" t="str">
        <f t="shared" si="24"/>
        <v/>
      </c>
      <c r="BT75" s="117" t="str">
        <f t="shared" si="25"/>
        <v/>
      </c>
      <c r="BU75" s="117" t="str">
        <f t="shared" si="26"/>
        <v/>
      </c>
      <c r="BV75" s="117" t="str">
        <f t="shared" si="27"/>
        <v/>
      </c>
      <c r="BW75" s="117" t="str">
        <f t="shared" si="28"/>
        <v/>
      </c>
      <c r="BX75" s="117" t="str">
        <f t="shared" si="29"/>
        <v/>
      </c>
      <c r="BY75" s="117" t="str">
        <f t="shared" si="30"/>
        <v/>
      </c>
      <c r="BZ75" s="117" t="str">
        <f t="shared" si="31"/>
        <v/>
      </c>
      <c r="CA75" s="117" t="str">
        <f t="shared" si="32"/>
        <v/>
      </c>
      <c r="CB75" s="117" t="str">
        <f t="shared" si="33"/>
        <v/>
      </c>
      <c r="CC75" s="117" t="str">
        <f t="shared" si="34"/>
        <v/>
      </c>
      <c r="CD75" s="117" t="str">
        <f t="shared" si="35"/>
        <v/>
      </c>
      <c r="CE75" s="117" t="str">
        <f t="shared" si="36"/>
        <v/>
      </c>
      <c r="CF75" s="117" t="str">
        <f t="shared" si="37"/>
        <v/>
      </c>
      <c r="CG75" s="117" t="str">
        <f t="shared" si="38"/>
        <v/>
      </c>
      <c r="CH75" s="117" t="str">
        <f t="shared" si="39"/>
        <v/>
      </c>
      <c r="CI75" s="117" t="str">
        <f t="shared" si="40"/>
        <v/>
      </c>
      <c r="CJ75" s="117" t="str">
        <f t="shared" si="41"/>
        <v/>
      </c>
      <c r="CK75" s="117" t="str">
        <f t="shared" si="42"/>
        <v/>
      </c>
      <c r="CL75" s="117" t="str">
        <f t="shared" si="43"/>
        <v/>
      </c>
      <c r="CM75" s="117" t="str">
        <f t="shared" si="44"/>
        <v/>
      </c>
      <c r="CN75" s="117" t="str">
        <f t="shared" si="45"/>
        <v/>
      </c>
      <c r="CO75" s="117" t="str">
        <f t="shared" ref="CO75:CO110" si="70">IF(COUNTA($C75:$AX75)=0,"",IF(AM75="d","ok",IF(ISBLANK(AO75),"Empty cell",IF(AO75="yes","ok",IF(AO75="y","ok",IF(AO75="no","ok",IF(AO75="n","ok","Entry should be either 'yes', 'y', 'no' or 'n'")))))))</f>
        <v/>
      </c>
      <c r="CP75" s="117" t="str">
        <f t="shared" ref="CP75:CP110" si="71">IF(COUNTA($C75:$AX75)=0,"",IF(AM75="d","ok",IF(ISBLANK(AO75),IF(ISBLANK(AP75),"ok","Waiver question not answered"),IF(OR(AO75="yes",AO75="y"),IF(ISBLANK(AP75),"Empty cell",IF(ISNUMBER(AP75),IF(AP75&lt;1,"Entry should be a date in M/D/YYYY format","ok"),"Entry should be a date in M/D/YYYY format")),IF(OR(AO75="no",AO75="n"),IF(ISBLANK(AP75),"ok","No entry should be made in cell"),IF(ISBLANK(AP75),"ok","No entry should be made in cell"))))))</f>
        <v/>
      </c>
      <c r="CQ75" s="117" t="str">
        <f t="shared" ref="CQ75:CQ110" si="72">IF(COUNTA($C75:$AX75)=0,"",IF(AM75="d","ok",IF(ISBLANK(AQ75),"Empty cell",IF(AQ75="yes","ok",IF(AQ75="y","ok",IF(AQ75="no","ok",IF(AQ75="n","ok","Entry should be either 'yes', 'y', 'no' or 'n'")))))))</f>
        <v/>
      </c>
      <c r="CR75" s="117" t="str">
        <f t="shared" ref="CR75:CR110" si="73">IF(COUNTA($C75:$AX75)=0,"",IF(AM75="d","ok",IF(ISBLANK(AQ75),IF(ISBLANK(AR75),"ok","Exemption question not answered"),IF(OR(AQ75="yes",AQ75="y"),IF(ISBLANK(AR75),"Empty cell",IF(ISNUMBER(AR75),IF(AR75&lt;1,"Entry should be a date in M/D/YYYY format","ok"),"Entry should be a date in M/D/YYYY format")),IF(OR(AQ75="no",AQ75="n"),IF(ISBLANK(AR75),"ok","No entry should be made in cell"),IF(ISBLANK(AR75),"ok","No entry should be made in cell"))))))</f>
        <v/>
      </c>
      <c r="CS75" s="121" t="str">
        <f t="shared" si="46"/>
        <v/>
      </c>
      <c r="CT75" s="121" t="str">
        <f t="shared" si="47"/>
        <v/>
      </c>
      <c r="CU75" s="117" t="str">
        <f t="shared" si="48"/>
        <v/>
      </c>
      <c r="CV75" s="117" t="str">
        <f t="shared" si="49"/>
        <v/>
      </c>
      <c r="CW75" s="117" t="str">
        <f t="shared" si="50"/>
        <v/>
      </c>
      <c r="CX75" s="121" t="str">
        <f t="shared" si="51"/>
        <v/>
      </c>
      <c r="CY75" s="10"/>
      <c r="CZ75" s="10"/>
      <c r="DA75" s="10"/>
      <c r="DB75" s="10"/>
      <c r="DC75" s="10"/>
      <c r="DG75" s="12"/>
      <c r="DH75" s="12"/>
      <c r="DI75" s="28" t="str">
        <f t="shared" ref="DI75:DI110" si="74">IF(BG75="ok",VLOOKUP(G75,PrClDesc,2),"")</f>
        <v/>
      </c>
      <c r="DL75" s="13" t="s">
        <v>3</v>
      </c>
    </row>
    <row r="76" spans="1:116" s="11" customFormat="1" ht="25.5" x14ac:dyDescent="0.2">
      <c r="A76" s="26">
        <v>66</v>
      </c>
      <c r="B76" s="27" t="str">
        <f t="shared" si="63"/>
        <v/>
      </c>
      <c r="C76" s="124"/>
      <c r="D76" s="40"/>
      <c r="E76" s="40"/>
      <c r="F76" s="40"/>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24"/>
      <c r="AQ76" s="16"/>
      <c r="AR76" s="24"/>
      <c r="AS76" s="16"/>
      <c r="AT76" s="16"/>
      <c r="AU76" s="16"/>
      <c r="AV76" s="16"/>
      <c r="AW76" s="16"/>
      <c r="AX76" s="119"/>
      <c r="AY76" s="131"/>
      <c r="AZ76" s="131"/>
      <c r="BA76" s="131"/>
      <c r="BB76" s="131"/>
      <c r="BC76" s="117" t="str">
        <f t="shared" si="64"/>
        <v/>
      </c>
      <c r="BD76" s="117" t="str">
        <f t="shared" si="65"/>
        <v/>
      </c>
      <c r="BE76" s="117" t="str">
        <f t="shared" si="66"/>
        <v/>
      </c>
      <c r="BF76" s="117" t="str">
        <f t="shared" si="67"/>
        <v/>
      </c>
      <c r="BG76" s="117" t="str">
        <f t="shared" si="68"/>
        <v/>
      </c>
      <c r="BH76" s="117" t="str">
        <f t="shared" ref="BH76:BH110" si="75">IF(COUNTA($C76:$AX76)=0,"",IF(OR(G76=1,G76=3,G76=5,G76=7,G76=9,G76=10,G76=11,G76=12),IF(ISBLANK(H76),"Empty cell",IF(ISBLANK(J76),"ok",IF(AND(H76="***",J76="***"),"ok",IF(AND(H76&lt;&gt;"***",J76&lt;&gt;"***"),"ok","Manufacturer &amp; Indiv. Model No. must both or neither be ***")))),IF(ISBLANK(H76),"ok","No entry should be made")))</f>
        <v/>
      </c>
      <c r="BI76" s="117" t="str">
        <f t="shared" ref="BI76:BI110" si="76">IF(COUNTA($C76:$AX76)=0,"",IF(OR(G76=1,G76=3,G76=5,G76=7,G76=9,G76=10,G76=11,G76=12),IF(ISBLANK(I76),"Empty cell","ok"),IF(ISBLANK(I76),"ok","No entry should be made")))</f>
        <v/>
      </c>
      <c r="BJ76" s="117" t="str">
        <f t="shared" ref="BJ76:BJ110" si="77">IF(COUNTA($C76:$AX76)=0,"",IF(OR(G76=1,G76=3,G76=5,G76=7,G76=9,G76=10,G76=11,G76=12),IF(ISBLANK(J76),"Empty cell",IF(ISBLANK(H76),"ok",IF(AND(J76="***",H76="***"),"ok",IF(AND(J76&lt;&gt;"***",H76&lt;&gt;"***"),"ok","Manufacturer &amp; Indiv. Model No. must both or neither be ***")))),IF(ISBLANK(J76),"ok","No entry should be made")))</f>
        <v/>
      </c>
      <c r="BK76" s="117" t="str">
        <f t="shared" ref="BK76:BK110" si="78">IF(COUNTA($C76:$AX76)=0,"",IF(OR(G76=1,G76=3,G76=5,G76=7,G76=9,G76=10,G76=11,G76=12),IF(OR(H76="***",J76="***"),IF(ISBLANK(K76),"Empty cell",IF(K76="***","ok","Entry should be ***")),IF(K76="***","Entry should not be ***","ok")),IF(ISBLANK(K76),"ok","No entry should be made")))</f>
        <v/>
      </c>
      <c r="BL76" s="117" t="str">
        <f t="shared" ref="BL76:BL110" si="79">IF(COUNTA($C76:$AX76)=0,"",IF(OR(G76=1,G76=3,G76=5,G76=7,G76=9,G76=10,G76=11,G76=12),IF(ISBLANK(K76),IF(ISBLANK(L76),IF(OR(H76="***",J76="***"),"Empty cell","ok"),"Manuf. Air Mover 1 column not completed"),IF(ISBLANK(L76),"Empty cell","ok")),IF(ISBLANK(L76),"ok","No entry should be made")))</f>
        <v/>
      </c>
      <c r="BM76" s="117" t="str">
        <f t="shared" ref="BM76:BM110" si="80">IF(COUNTA($C76:$AX76)=0,"",IF(OR(G76=1,G76=3,G76=5,G76=7,G76=9,G76=10,G76=11,G76=12),IF(ISBLANK(K76),IF(ISBLANK(M76),IF(OR(H76="***",J76="***"),"Empty cell","ok"),"Manuf. Air Mover 1 column not completed"),IF(K76="***",IF(ISBLANK(M76),"Empty cell",IF(M76="***","ok","Entry should be ***")),IF(ISBLANK(M76),"Empty cell",IF(M76="***","Entry should not be ***","ok")))),IF(ISBLANK(M76),"ok","No entry should be made")))</f>
        <v/>
      </c>
      <c r="BN76" s="117" t="str">
        <f t="shared" si="69"/>
        <v/>
      </c>
      <c r="BO76" s="117" t="str">
        <f t="shared" ref="BO76:BO110" si="81">IF(COUNTA($C76:$AX76)=0,"",IF(OR(G76=1,G76=3,G76=5,G76=7,G76=9,G76=10,G76=11,G76=12),IF(ISBLANK(N76),IF(ISBLANK(O76),"ok","Manuf. Indoor Unit 2 not entered"),IF(ISBLANK(O76),"Empty cell","ok")),IF(ISBLANK(O76),"ok","No entry should be made")))</f>
        <v/>
      </c>
      <c r="BP76" s="117" t="str">
        <f t="shared" ref="BP76:BP110" si="82">IF(COUNTA($C76:$AX76)=0,"",IF(OR(G76=1,G76=3,G76=5,G76=7,G76=9,G76=10,G76=11,G76=12),IF(ISBLANK(N76),IF(ISBLANK(P76),"ok","Manuf. Indoor Unit 2 not entered"),IF(ISBLANK(P76),"Empty cell",IF(P76="***","Entry cannot be ***","ok"))),IF(ISBLANK(P76),"ok","No entry should be made")))</f>
        <v/>
      </c>
      <c r="BQ76" s="117" t="str">
        <f t="shared" ref="BQ76:BQ110" si="83">IF(COUNTA($C76:$AX76)=0,"",IF(OR(G76=1,G76=3,G76=5,G76=7,G76=9,G76=10,G76=11,G76=12),IF(ISBLANK(N76),IF(ISBLANK(Q76),"ok","Info for Indoor Unit 2 not entered"),IF(Q76="***","Entry cannot be ***","ok")),IF(ISBLANK(Q76),"ok","No entry should be made")))</f>
        <v/>
      </c>
      <c r="BR76" s="117" t="str">
        <f t="shared" ref="BR76:BR110" si="84">IF(COUNTA($C76:$AX76)=0,"",IF(OR(G76=1,G76=3,G76=5,G76=7,G76=9,G76=10,G76=11,G76=12),IF(ISBLANK(Q76),IF(ISBLANK(R76),"ok","Manuf. Air Mover 2 not entered"),IF(ISBLANK(R76),"Empty cell","ok")),IF(ISBLANK(R76),"ok","No entry should be made")))</f>
        <v/>
      </c>
      <c r="BS76" s="117" t="str">
        <f t="shared" ref="BS76:BS110" si="85">IF(COUNTA($C76:$AX76)=0,"",IF(OR(G76=1,G76=3,G76=5,G76=7,G76=9,G76=10,G76=11,G76=12),IF(ISBLANK(Q76),IF(ISBLANK(S76),"ok","Manuf. Air Mover 2 not entered"),IF(ISBLANK(S76),"Empty cell",IF(S76="***","Entry cannot be ***","ok"))),IF(ISBLANK(S76),"ok","No entry should be made")))</f>
        <v/>
      </c>
      <c r="BT76" s="117" t="str">
        <f t="shared" ref="BT76:BT110" si="86">IF(COUNTA($C76:$AX76)=0,"",IF(OR(G76=1,G76=3,G76=5,G76=7,G76=9,G76=10,G76=11,G76=12),IF(ISBLANK(N76),IF(ISBLANK(T76),"ok","Info for Indoor Unit 2 not entered"),IF(T76="***","Entry cannot be ***","ok")),IF(ISBLANK(T76),"ok","No entry should be made")))</f>
        <v/>
      </c>
      <c r="BU76" s="117" t="str">
        <f t="shared" ref="BU76:BU110" si="87">IF(COUNTA($C76:$AX76)=0,"",IF(OR(G76=1,G76=3,G76=5,G76=7,G76=9,G76=10,G76=11,G76=12),IF(ISBLANK(T76),IF(ISBLANK(U76),"ok","Manuf. Indoor Unit 3 not entered"),IF(ISBLANK(U76),"Empty cell","ok")),IF(ISBLANK(U76),"ok","No entry should be made")))</f>
        <v/>
      </c>
      <c r="BV76" s="117" t="str">
        <f t="shared" ref="BV76:BV110" si="88">IF(COUNTA($C76:$AX76)=0,"",IF(OR(G76=1,G76=3,G76=5,G76=7,G76=9,G76=10,G76=11,G76=12),IF(ISBLANK(T76),IF(ISBLANK(V76),"ok","Manuf. Indoor Unit 3 not entered"),IF(ISBLANK(V76),"Empty cell",IF(V76="***","Entry cannot be ***","ok"))),IF(ISBLANK(V76),"ok","No entry should be made")))</f>
        <v/>
      </c>
      <c r="BW76" s="117" t="str">
        <f t="shared" ref="BW76:BW110" si="89">IF(COUNTA($C76:$AX76)=0,"",IF(OR(G76=1,G76=3,G76=5,G76=7,G76=9,G76=10,G76=11,G76=12),IF(ISBLANK(T76),IF(ISBLANK(W76),"ok","Info for Indoor Unit 3 not entered"),IF(W76="***","Entry cannot be ***","ok")),IF(ISBLANK(W76),"ok","No entry should be made")))</f>
        <v/>
      </c>
      <c r="BX76" s="117" t="str">
        <f t="shared" ref="BX76:BX110" si="90">IF(COUNTA($C76:$AX76)=0,"",IF(OR(G76=1,G76=3,G76=5,G76=7,G76=9,G76=10,G76=11,G76=12),IF(ISBLANK(W76),IF(ISBLANK(X76),"ok","Manuf. Air Mover 3 not entered"),IF(ISBLANK(X76),"Empty cell","ok")),IF(ISBLANK(X76),"ok","No entry should be made")))</f>
        <v/>
      </c>
      <c r="BY76" s="117" t="str">
        <f t="shared" ref="BY76:BY110" si="91">IF(COUNTA($C76:$AX76)=0,"",IF(OR(G76=1,G76=3,G76=5,G76=7,G76=9,G76=10,G76=11,G76=12),IF(ISBLANK(W76),IF(ISBLANK(Y76),"ok","Manuf. Air Mover 3 not entered"),IF(ISBLANK(Y76),"Empty cell",IF(Y76="***","Entry cannot be ***","ok"))),IF(ISBLANK(Y76),"ok","No entry should be made")))</f>
        <v/>
      </c>
      <c r="BZ76" s="117" t="str">
        <f t="shared" ref="BZ76:BZ110" si="92">IF(COUNTA($C76:$AX76)=0,"",IF(OR(G76=1,G76=3,G76=5,G76=7,G76=9,G76=10,G76=11,G76=12),IF(ISBLANK(T76),IF(ISBLANK(Z76),"ok","Info for Indoor Unit 3 not entered"),IF(Z76="***","Entry cannot be ***","ok")),IF(ISBLANK(Z76),"ok","No entry should be made")))</f>
        <v/>
      </c>
      <c r="CA76" s="117" t="str">
        <f t="shared" ref="CA76:CA110" si="93">IF(COUNTA($C76:$AX76)=0,"",IF(OR(G76=1,G76=3,G76=5,G76=7,G76=9,G76=10,G76=11,G76=12),IF(ISBLANK(Z76),IF(ISBLANK(AA76),"ok","Manuf. Indoor Unit 4 not entered"),IF(ISBLANK(AA76),"Empty cell","ok")),IF(ISBLANK(AA76),"ok","No entry should be made")))</f>
        <v/>
      </c>
      <c r="CB76" s="117" t="str">
        <f t="shared" ref="CB76:CB110" si="94">IF(COUNTA($C76:$AX76)=0,"",IF(OR(G76=1,G76=3,G76=5,G76=7,G76=9,G76=10,G76=11,G76=12),IF(ISBLANK(Z76),IF(ISBLANK(AB76),"ok","Manuf. Indoor Unit 4 not entered"),IF(ISBLANK(AB76),"Empty cell",IF(AB76="***","Entry cannot be ***","ok"))),IF(ISBLANK(AB76),"ok","No entry should be made")))</f>
        <v/>
      </c>
      <c r="CC76" s="117" t="str">
        <f t="shared" ref="CC76:CC110" si="95">IF(COUNTA($C76:$AX76)=0,"",IF(OR(G76=1,G76=3,G76=5,G76=7,G76=9,G76=10,G76=11,G76=12),IF(ISBLANK(Z76),IF(ISBLANK(AC76),"ok","Info for Indoor Unit 4 not entered"),IF(AC76="***","Entry cannot be ***","ok")),IF(ISBLANK(AC76),"ok","No entry should be made")))</f>
        <v/>
      </c>
      <c r="CD76" s="117" t="str">
        <f t="shared" ref="CD76:CD110" si="96">IF(COUNTA($C76:$AX76)=0,"",IF(OR(G76=1,G76=3,G76=5,G76=7,G76=9,G76=10,G76=11,G76=12),IF(ISBLANK(AC76),IF(ISBLANK(AD76),"ok","Manuf. Air Mover 4 not entered"),IF(ISBLANK(AD76),"Empty cell","ok")),IF(ISBLANK(AD76),"ok","No entry should be made")))</f>
        <v/>
      </c>
      <c r="CE76" s="117" t="str">
        <f t="shared" ref="CE76:CE110" si="97">IF(COUNTA($C76:$AX76)=0,"",IF(OR(G76=1,G76=3,G76=5,G76=7,G76=9,G76=10,G76=11,G76=12),IF(ISBLANK(AC76),IF(ISBLANK(AE76),"ok","Manuf. Air Mover 4 not entered"),IF(ISBLANK(AE76),"Empty cell",IF(AE76="***","Entry cannot be ***","ok"))),IF(ISBLANK(AE76),"ok","No entry should be made")))</f>
        <v/>
      </c>
      <c r="CF76" s="117" t="str">
        <f t="shared" ref="CF76:CF110" si="98">IF(COUNTA($C76:$AX76)=0,"",IF(OR(G76=1,G76=3,G76=5,G76=7,G76=9,G76=10,G76=11,G76=12),IF(ISBLANK(Z76),IF(ISBLANK(AF76),"ok","Info for Indoor Unit 4 not entered"),IF(AF76="***","Entry cannot be ***","ok")),IF(ISBLANK(AF76),"ok","No entry should be made")))</f>
        <v/>
      </c>
      <c r="CG76" s="117" t="str">
        <f t="shared" ref="CG76:CG110" si="99">IF(COUNTA($C76:$AX76)=0,"",IF(OR(G76=1,G76=3,G76=5,G76=7,G76=9,G76=10,G76=11,G76=12),IF(ISBLANK(AF76),IF(ISBLANK(AG76),"ok","Manuf. Indoor Unit 5 not entered"),IF(ISBLANK(AG76),"Empty cell","ok")),IF(ISBLANK(AG76),"ok","No entry should be made")))</f>
        <v/>
      </c>
      <c r="CH76" s="117" t="str">
        <f t="shared" ref="CH76:CH110" si="100">IF(COUNTA($C76:$AX76)=0,"",IF(OR(G76=1,G76=3,G76=5,G76=7,G76=9,G76=10,G76=11,G76=12),IF(ISBLANK(AF76),IF(ISBLANK(AH76),"ok","Manuf. Indoor Unit 5 not entered"),IF(ISBLANK(AH76),"Empty cell",IF(AH76="***","Entry cannot be ***","ok"))),IF(ISBLANK(AH76),"ok","No entry should be made")))</f>
        <v/>
      </c>
      <c r="CI76" s="117" t="str">
        <f t="shared" ref="CI76:CI110" si="101">IF(COUNTA($C76:$AX76)=0,"",IF(OR(G76=1,G76=3,G76=5,G76=7,G76=9,G76=10,G76=11,G76=12),IF(ISBLANK(AF76),IF(ISBLANK(AI76),"ok","Info for Indoor Unit 5 not entered"),IF(AI76="***","Entry cannot be ***","ok")),IF(ISBLANK(AI76),"ok","No entry should be made")))</f>
        <v/>
      </c>
      <c r="CJ76" s="117" t="str">
        <f t="shared" ref="CJ76:CJ110" si="102">IF(COUNTA($C76:$AX76)=0,"",IF(OR(G76=1,G76=3,G76=5,G76=7,G76=9,G76=10,G76=11,G76=12),IF(ISBLANK(AI76),IF(ISBLANK(AJ76),"ok","Manuf. Air Mover 5 not entered"),IF(ISBLANK(AJ76),"Empty cell","ok")),IF(ISBLANK(AJ76),"ok","No entry should be made")))</f>
        <v/>
      </c>
      <c r="CK76" s="117" t="str">
        <f t="shared" ref="CK76:CK110" si="103">IF(COUNTA($C76:$AX76)=0,"",IF(OR(G76=1,G76=3,G76=5,G76=7,G76=9,G76=10,G76=11,G76=12),IF(ISBLANK(AI76),IF(ISBLANK(AK76),"ok","Manuf. Air Mover 5 not entered"),IF(ISBLANK(AK76),"Empty cell",IF(AK76="***","Entry cannot be ***","ok"))),IF(ISBLANK(AK76),"ok","No entry should be made")))</f>
        <v/>
      </c>
      <c r="CL76" s="117" t="str">
        <f t="shared" ref="CL76:CL110" si="104">IF(COUNTA($C76:$AX76)=0,"",IF(ISBLANK(AL76),"Empty cell",IF(AL76="yes","ok",IF(AL76="y","ok",IF(AL76="no","ok",IF(AL76="n","ok","Entry should be either 'yes', 'y', 'no' or 'n'"))))))</f>
        <v/>
      </c>
      <c r="CM76" s="117" t="str">
        <f t="shared" ref="CM76:CM110" si="105">IF(COUNTA($C76:$AX76)=0,"",IF(ISBLANK($AM76),"Empty cell",IF(OR($AM76="n",$AM76="eto",$AM76="d",$AM76="c",$AM76="e",$AM76="f"),"ok","Should be n, eto, d, c, e, or f")))</f>
        <v/>
      </c>
      <c r="CN76" s="117" t="str">
        <f t="shared" ref="CN76:CN110" si="106">IF(COUNTA($C76:$AX76)=0,"",IF(AM76="d","ok",IF(ISBLANK($AN76),"Empty cell",IF(OR(AS76="yes",AS76="y"),IF(AN76=0,"ok","Entry should be 0"),IF(OR(AS76="no",AS76="n"),IF(ISNUMBER(AN76),IF(INT(AN76)=AN76,IF(AN76&gt;0,"ok","Entry should be a positive integer"),"Entry should be a positive integer"),"Entry should be a positive integer"),IF(ISNUMBER(AN76),IF(INT(AN76)=AN76,IF(AN76&gt;=0,"ok","Need to answer AEDM question"),"Need to answer AEDM question"),"Need to answer AEDM question"))))))</f>
        <v/>
      </c>
      <c r="CO76" s="117" t="str">
        <f t="shared" si="70"/>
        <v/>
      </c>
      <c r="CP76" s="117" t="str">
        <f t="shared" si="71"/>
        <v/>
      </c>
      <c r="CQ76" s="117" t="str">
        <f t="shared" si="72"/>
        <v/>
      </c>
      <c r="CR76" s="117" t="str">
        <f t="shared" si="73"/>
        <v/>
      </c>
      <c r="CS76" s="121" t="str">
        <f t="shared" ref="CS76:CS110" si="107">IF(COUNTA($C76:$AX76)=0,"",IF(AM76="d","ok",IF(ISBLANK(AS76),"Empty cell",IF(AS76="yes","ok",IF(AS76="y","ok",IF(AS76="no","ok",IF(AS76="n","ok","Entry should be either 'yes', 'y', 'no' or 'n'")))))))</f>
        <v/>
      </c>
      <c r="CT76" s="121" t="str">
        <f t="shared" ref="CT76:CT110" si="108">IF(COUNTA($C76:$AX76)=0,"",IF(AM76="d","ok",IF(ISBLANK(AS76),IF(ISBLANK(AT76),"ok","AEDM question not answered"),IF(OR(AS76="yes",AS76="y"),IF(ISBLANK(AT76),"Empty cell","ok"),IF(OR(AS76="no",AS76="n"),IF(ISBLANK(AT76),"ok","No entry should be made in cell"),IF(ISBLANK(AT76),"ok","No entry should be made in cell"))))))</f>
        <v/>
      </c>
      <c r="CU76" s="117" t="str">
        <f t="shared" ref="CU76:CU110" si="109">IF(COUNTA($C76:$AX76)=0,"",IF($AM76="d","ok",IF(ISBLANK(AU76),"ok",IF(ISNUMBER(AU76),IF(AU76&gt;0,"ok","Entry should be greater than 0"),"Entry should be a number"))))</f>
        <v/>
      </c>
      <c r="CV76" s="117" t="str">
        <f t="shared" ref="CV76:CV110" si="110">IF(COUNTA($C76:$AX76)=0,"",IF($AM76="d","ok",IF(OR(G76=3,G76=4,G76=7,G76=8,G76=10,G76=12,G76=14),IF(ISBLANK(AV76),"ok",IF(ISNUMBER($AV76),IF($AV76&gt;0,"ok","Entry should be greater than 0"),"Entry should be a number")),IF(ISBLANK(AV76),"ok","Model is not a heat pump"))))</f>
        <v/>
      </c>
      <c r="CW76" s="117" t="str">
        <f t="shared" ref="CW76:CW110" si="111">IF(COUNTA($C76:$AX76)=0,"",IF($AM76="d","ok",IF(ISBLANK(AW76),"ok",IF(ISNUMBER(AW76),IF(AW76&gt;0,"ok","Entry should be greater than 0"),"Entry should be a number"))))</f>
        <v/>
      </c>
      <c r="CX76" s="121" t="str">
        <f t="shared" ref="CX76:CX110" si="112">IF(COUNTA($C76:$AX76)=0,"",IF($AM76="d","ok",IF(ISBLANK($AX76),"ok",IF(RIGHT(AX76,4)=".pdf",IF(LEFT(AX76,3)="DOE",IF(ISNUMBER(VALUE(MID(AX76,4,4))),"ok","Filename is not in correct format"),"Filename is not in correct format"),"Filename is not in correct format"))))</f>
        <v/>
      </c>
      <c r="CY76" s="10"/>
      <c r="CZ76" s="10"/>
      <c r="DA76" s="10"/>
      <c r="DB76" s="10"/>
      <c r="DC76" s="10"/>
      <c r="DG76" s="12"/>
      <c r="DH76" s="12"/>
      <c r="DI76" s="28" t="str">
        <f t="shared" si="74"/>
        <v/>
      </c>
      <c r="DL76" s="13" t="s">
        <v>3</v>
      </c>
    </row>
    <row r="77" spans="1:116" s="11" customFormat="1" ht="25.5" x14ac:dyDescent="0.2">
      <c r="A77" s="26">
        <v>67</v>
      </c>
      <c r="B77" s="27" t="str">
        <f t="shared" si="63"/>
        <v/>
      </c>
      <c r="C77" s="124"/>
      <c r="D77" s="40"/>
      <c r="E77" s="40"/>
      <c r="F77" s="40"/>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24"/>
      <c r="AQ77" s="16"/>
      <c r="AR77" s="24"/>
      <c r="AS77" s="16"/>
      <c r="AT77" s="16"/>
      <c r="AU77" s="16"/>
      <c r="AV77" s="16"/>
      <c r="AW77" s="16"/>
      <c r="AX77" s="119"/>
      <c r="AY77" s="131"/>
      <c r="AZ77" s="131"/>
      <c r="BA77" s="131"/>
      <c r="BB77" s="131"/>
      <c r="BC77" s="117" t="str">
        <f t="shared" si="64"/>
        <v/>
      </c>
      <c r="BD77" s="117" t="str">
        <f t="shared" si="65"/>
        <v/>
      </c>
      <c r="BE77" s="117" t="str">
        <f t="shared" si="66"/>
        <v/>
      </c>
      <c r="BF77" s="117" t="str">
        <f t="shared" si="67"/>
        <v/>
      </c>
      <c r="BG77" s="117" t="str">
        <f t="shared" si="68"/>
        <v/>
      </c>
      <c r="BH77" s="117" t="str">
        <f t="shared" si="75"/>
        <v/>
      </c>
      <c r="BI77" s="117" t="str">
        <f t="shared" si="76"/>
        <v/>
      </c>
      <c r="BJ77" s="117" t="str">
        <f t="shared" si="77"/>
        <v/>
      </c>
      <c r="BK77" s="117" t="str">
        <f t="shared" si="78"/>
        <v/>
      </c>
      <c r="BL77" s="117" t="str">
        <f t="shared" si="79"/>
        <v/>
      </c>
      <c r="BM77" s="117" t="str">
        <f t="shared" si="80"/>
        <v/>
      </c>
      <c r="BN77" s="117" t="str">
        <f t="shared" si="69"/>
        <v/>
      </c>
      <c r="BO77" s="117" t="str">
        <f t="shared" si="81"/>
        <v/>
      </c>
      <c r="BP77" s="117" t="str">
        <f t="shared" si="82"/>
        <v/>
      </c>
      <c r="BQ77" s="117" t="str">
        <f t="shared" si="83"/>
        <v/>
      </c>
      <c r="BR77" s="117" t="str">
        <f t="shared" si="84"/>
        <v/>
      </c>
      <c r="BS77" s="117" t="str">
        <f t="shared" si="85"/>
        <v/>
      </c>
      <c r="BT77" s="117" t="str">
        <f t="shared" si="86"/>
        <v/>
      </c>
      <c r="BU77" s="117" t="str">
        <f t="shared" si="87"/>
        <v/>
      </c>
      <c r="BV77" s="117" t="str">
        <f t="shared" si="88"/>
        <v/>
      </c>
      <c r="BW77" s="117" t="str">
        <f t="shared" si="89"/>
        <v/>
      </c>
      <c r="BX77" s="117" t="str">
        <f t="shared" si="90"/>
        <v/>
      </c>
      <c r="BY77" s="117" t="str">
        <f t="shared" si="91"/>
        <v/>
      </c>
      <c r="BZ77" s="117" t="str">
        <f t="shared" si="92"/>
        <v/>
      </c>
      <c r="CA77" s="117" t="str">
        <f t="shared" si="93"/>
        <v/>
      </c>
      <c r="CB77" s="117" t="str">
        <f t="shared" si="94"/>
        <v/>
      </c>
      <c r="CC77" s="117" t="str">
        <f t="shared" si="95"/>
        <v/>
      </c>
      <c r="CD77" s="117" t="str">
        <f t="shared" si="96"/>
        <v/>
      </c>
      <c r="CE77" s="117" t="str">
        <f t="shared" si="97"/>
        <v/>
      </c>
      <c r="CF77" s="117" t="str">
        <f t="shared" si="98"/>
        <v/>
      </c>
      <c r="CG77" s="117" t="str">
        <f t="shared" si="99"/>
        <v/>
      </c>
      <c r="CH77" s="117" t="str">
        <f t="shared" si="100"/>
        <v/>
      </c>
      <c r="CI77" s="117" t="str">
        <f t="shared" si="101"/>
        <v/>
      </c>
      <c r="CJ77" s="117" t="str">
        <f t="shared" si="102"/>
        <v/>
      </c>
      <c r="CK77" s="117" t="str">
        <f t="shared" si="103"/>
        <v/>
      </c>
      <c r="CL77" s="117" t="str">
        <f t="shared" si="104"/>
        <v/>
      </c>
      <c r="CM77" s="117" t="str">
        <f t="shared" si="105"/>
        <v/>
      </c>
      <c r="CN77" s="117" t="str">
        <f t="shared" si="106"/>
        <v/>
      </c>
      <c r="CO77" s="117" t="str">
        <f t="shared" si="70"/>
        <v/>
      </c>
      <c r="CP77" s="117" t="str">
        <f t="shared" si="71"/>
        <v/>
      </c>
      <c r="CQ77" s="117" t="str">
        <f t="shared" si="72"/>
        <v/>
      </c>
      <c r="CR77" s="117" t="str">
        <f t="shared" si="73"/>
        <v/>
      </c>
      <c r="CS77" s="121" t="str">
        <f t="shared" si="107"/>
        <v/>
      </c>
      <c r="CT77" s="121" t="str">
        <f t="shared" si="108"/>
        <v/>
      </c>
      <c r="CU77" s="117" t="str">
        <f t="shared" si="109"/>
        <v/>
      </c>
      <c r="CV77" s="117" t="str">
        <f t="shared" si="110"/>
        <v/>
      </c>
      <c r="CW77" s="117" t="str">
        <f t="shared" si="111"/>
        <v/>
      </c>
      <c r="CX77" s="121" t="str">
        <f t="shared" si="112"/>
        <v/>
      </c>
      <c r="CY77" s="10"/>
      <c r="CZ77" s="10"/>
      <c r="DA77" s="10"/>
      <c r="DB77" s="10"/>
      <c r="DC77" s="10"/>
      <c r="DG77" s="12"/>
      <c r="DH77" s="12"/>
      <c r="DI77" s="28" t="str">
        <f t="shared" si="74"/>
        <v/>
      </c>
      <c r="DL77" s="13" t="s">
        <v>3</v>
      </c>
    </row>
    <row r="78" spans="1:116" s="11" customFormat="1" ht="25.5" x14ac:dyDescent="0.2">
      <c r="A78" s="26">
        <v>68</v>
      </c>
      <c r="B78" s="27" t="str">
        <f t="shared" si="63"/>
        <v/>
      </c>
      <c r="C78" s="124"/>
      <c r="D78" s="40"/>
      <c r="E78" s="40"/>
      <c r="F78" s="40"/>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24"/>
      <c r="AQ78" s="16"/>
      <c r="AR78" s="24"/>
      <c r="AS78" s="16"/>
      <c r="AT78" s="16"/>
      <c r="AU78" s="16"/>
      <c r="AV78" s="16"/>
      <c r="AW78" s="16"/>
      <c r="AX78" s="119"/>
      <c r="AY78" s="131"/>
      <c r="AZ78" s="131"/>
      <c r="BA78" s="131"/>
      <c r="BB78" s="131"/>
      <c r="BC78" s="117" t="str">
        <f t="shared" si="64"/>
        <v/>
      </c>
      <c r="BD78" s="117" t="str">
        <f t="shared" si="65"/>
        <v/>
      </c>
      <c r="BE78" s="117" t="str">
        <f t="shared" si="66"/>
        <v/>
      </c>
      <c r="BF78" s="117" t="str">
        <f t="shared" si="67"/>
        <v/>
      </c>
      <c r="BG78" s="117" t="str">
        <f t="shared" si="68"/>
        <v/>
      </c>
      <c r="BH78" s="117" t="str">
        <f t="shared" si="75"/>
        <v/>
      </c>
      <c r="BI78" s="117" t="str">
        <f t="shared" si="76"/>
        <v/>
      </c>
      <c r="BJ78" s="117" t="str">
        <f t="shared" si="77"/>
        <v/>
      </c>
      <c r="BK78" s="117" t="str">
        <f t="shared" si="78"/>
        <v/>
      </c>
      <c r="BL78" s="117" t="str">
        <f t="shared" si="79"/>
        <v/>
      </c>
      <c r="BM78" s="117" t="str">
        <f t="shared" si="80"/>
        <v/>
      </c>
      <c r="BN78" s="117" t="str">
        <f t="shared" si="69"/>
        <v/>
      </c>
      <c r="BO78" s="117" t="str">
        <f t="shared" si="81"/>
        <v/>
      </c>
      <c r="BP78" s="117" t="str">
        <f t="shared" si="82"/>
        <v/>
      </c>
      <c r="BQ78" s="117" t="str">
        <f t="shared" si="83"/>
        <v/>
      </c>
      <c r="BR78" s="117" t="str">
        <f t="shared" si="84"/>
        <v/>
      </c>
      <c r="BS78" s="117" t="str">
        <f t="shared" si="85"/>
        <v/>
      </c>
      <c r="BT78" s="117" t="str">
        <f t="shared" si="86"/>
        <v/>
      </c>
      <c r="BU78" s="117" t="str">
        <f t="shared" si="87"/>
        <v/>
      </c>
      <c r="BV78" s="117" t="str">
        <f t="shared" si="88"/>
        <v/>
      </c>
      <c r="BW78" s="117" t="str">
        <f t="shared" si="89"/>
        <v/>
      </c>
      <c r="BX78" s="117" t="str">
        <f t="shared" si="90"/>
        <v/>
      </c>
      <c r="BY78" s="117" t="str">
        <f t="shared" si="91"/>
        <v/>
      </c>
      <c r="BZ78" s="117" t="str">
        <f t="shared" si="92"/>
        <v/>
      </c>
      <c r="CA78" s="117" t="str">
        <f t="shared" si="93"/>
        <v/>
      </c>
      <c r="CB78" s="117" t="str">
        <f t="shared" si="94"/>
        <v/>
      </c>
      <c r="CC78" s="117" t="str">
        <f t="shared" si="95"/>
        <v/>
      </c>
      <c r="CD78" s="117" t="str">
        <f t="shared" si="96"/>
        <v/>
      </c>
      <c r="CE78" s="117" t="str">
        <f t="shared" si="97"/>
        <v/>
      </c>
      <c r="CF78" s="117" t="str">
        <f t="shared" si="98"/>
        <v/>
      </c>
      <c r="CG78" s="117" t="str">
        <f t="shared" si="99"/>
        <v/>
      </c>
      <c r="CH78" s="117" t="str">
        <f t="shared" si="100"/>
        <v/>
      </c>
      <c r="CI78" s="117" t="str">
        <f t="shared" si="101"/>
        <v/>
      </c>
      <c r="CJ78" s="117" t="str">
        <f t="shared" si="102"/>
        <v/>
      </c>
      <c r="CK78" s="117" t="str">
        <f t="shared" si="103"/>
        <v/>
      </c>
      <c r="CL78" s="117" t="str">
        <f t="shared" si="104"/>
        <v/>
      </c>
      <c r="CM78" s="117" t="str">
        <f t="shared" si="105"/>
        <v/>
      </c>
      <c r="CN78" s="117" t="str">
        <f t="shared" si="106"/>
        <v/>
      </c>
      <c r="CO78" s="117" t="str">
        <f t="shared" si="70"/>
        <v/>
      </c>
      <c r="CP78" s="117" t="str">
        <f t="shared" si="71"/>
        <v/>
      </c>
      <c r="CQ78" s="117" t="str">
        <f t="shared" si="72"/>
        <v/>
      </c>
      <c r="CR78" s="117" t="str">
        <f t="shared" si="73"/>
        <v/>
      </c>
      <c r="CS78" s="121" t="str">
        <f t="shared" si="107"/>
        <v/>
      </c>
      <c r="CT78" s="121" t="str">
        <f t="shared" si="108"/>
        <v/>
      </c>
      <c r="CU78" s="117" t="str">
        <f t="shared" si="109"/>
        <v/>
      </c>
      <c r="CV78" s="117" t="str">
        <f t="shared" si="110"/>
        <v/>
      </c>
      <c r="CW78" s="117" t="str">
        <f t="shared" si="111"/>
        <v/>
      </c>
      <c r="CX78" s="121" t="str">
        <f t="shared" si="112"/>
        <v/>
      </c>
      <c r="CY78" s="10"/>
      <c r="CZ78" s="10"/>
      <c r="DA78" s="10"/>
      <c r="DB78" s="10"/>
      <c r="DC78" s="10"/>
      <c r="DG78" s="12"/>
      <c r="DH78" s="12"/>
      <c r="DI78" s="28" t="str">
        <f t="shared" si="74"/>
        <v/>
      </c>
      <c r="DL78" s="13" t="s">
        <v>3</v>
      </c>
    </row>
    <row r="79" spans="1:116" s="11" customFormat="1" ht="25.5" x14ac:dyDescent="0.2">
      <c r="A79" s="26">
        <v>69</v>
      </c>
      <c r="B79" s="27" t="str">
        <f t="shared" si="63"/>
        <v/>
      </c>
      <c r="C79" s="124"/>
      <c r="D79" s="40"/>
      <c r="E79" s="40"/>
      <c r="F79" s="40"/>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24"/>
      <c r="AQ79" s="16"/>
      <c r="AR79" s="24"/>
      <c r="AS79" s="16"/>
      <c r="AT79" s="16"/>
      <c r="AU79" s="16"/>
      <c r="AV79" s="16"/>
      <c r="AW79" s="16"/>
      <c r="AX79" s="119"/>
      <c r="AY79" s="131"/>
      <c r="AZ79" s="131"/>
      <c r="BA79" s="131"/>
      <c r="BB79" s="131"/>
      <c r="BC79" s="117" t="str">
        <f t="shared" si="64"/>
        <v/>
      </c>
      <c r="BD79" s="117" t="str">
        <f t="shared" si="65"/>
        <v/>
      </c>
      <c r="BE79" s="117" t="str">
        <f t="shared" si="66"/>
        <v/>
      </c>
      <c r="BF79" s="117" t="str">
        <f t="shared" si="67"/>
        <v/>
      </c>
      <c r="BG79" s="117" t="str">
        <f t="shared" si="68"/>
        <v/>
      </c>
      <c r="BH79" s="117" t="str">
        <f t="shared" si="75"/>
        <v/>
      </c>
      <c r="BI79" s="117" t="str">
        <f t="shared" si="76"/>
        <v/>
      </c>
      <c r="BJ79" s="117" t="str">
        <f t="shared" si="77"/>
        <v/>
      </c>
      <c r="BK79" s="117" t="str">
        <f t="shared" si="78"/>
        <v/>
      </c>
      <c r="BL79" s="117" t="str">
        <f t="shared" si="79"/>
        <v/>
      </c>
      <c r="BM79" s="117" t="str">
        <f t="shared" si="80"/>
        <v/>
      </c>
      <c r="BN79" s="117" t="str">
        <f t="shared" si="69"/>
        <v/>
      </c>
      <c r="BO79" s="117" t="str">
        <f t="shared" si="81"/>
        <v/>
      </c>
      <c r="BP79" s="117" t="str">
        <f t="shared" si="82"/>
        <v/>
      </c>
      <c r="BQ79" s="117" t="str">
        <f t="shared" si="83"/>
        <v/>
      </c>
      <c r="BR79" s="117" t="str">
        <f t="shared" si="84"/>
        <v/>
      </c>
      <c r="BS79" s="117" t="str">
        <f t="shared" si="85"/>
        <v/>
      </c>
      <c r="BT79" s="117" t="str">
        <f t="shared" si="86"/>
        <v/>
      </c>
      <c r="BU79" s="117" t="str">
        <f t="shared" si="87"/>
        <v/>
      </c>
      <c r="BV79" s="117" t="str">
        <f t="shared" si="88"/>
        <v/>
      </c>
      <c r="BW79" s="117" t="str">
        <f t="shared" si="89"/>
        <v/>
      </c>
      <c r="BX79" s="117" t="str">
        <f t="shared" si="90"/>
        <v/>
      </c>
      <c r="BY79" s="117" t="str">
        <f t="shared" si="91"/>
        <v/>
      </c>
      <c r="BZ79" s="117" t="str">
        <f t="shared" si="92"/>
        <v/>
      </c>
      <c r="CA79" s="117" t="str">
        <f t="shared" si="93"/>
        <v/>
      </c>
      <c r="CB79" s="117" t="str">
        <f t="shared" si="94"/>
        <v/>
      </c>
      <c r="CC79" s="117" t="str">
        <f t="shared" si="95"/>
        <v/>
      </c>
      <c r="CD79" s="117" t="str">
        <f t="shared" si="96"/>
        <v/>
      </c>
      <c r="CE79" s="117" t="str">
        <f t="shared" si="97"/>
        <v/>
      </c>
      <c r="CF79" s="117" t="str">
        <f t="shared" si="98"/>
        <v/>
      </c>
      <c r="CG79" s="117" t="str">
        <f t="shared" si="99"/>
        <v/>
      </c>
      <c r="CH79" s="117" t="str">
        <f t="shared" si="100"/>
        <v/>
      </c>
      <c r="CI79" s="117" t="str">
        <f t="shared" si="101"/>
        <v/>
      </c>
      <c r="CJ79" s="117" t="str">
        <f t="shared" si="102"/>
        <v/>
      </c>
      <c r="CK79" s="117" t="str">
        <f t="shared" si="103"/>
        <v/>
      </c>
      <c r="CL79" s="117" t="str">
        <f t="shared" si="104"/>
        <v/>
      </c>
      <c r="CM79" s="117" t="str">
        <f t="shared" si="105"/>
        <v/>
      </c>
      <c r="CN79" s="117" t="str">
        <f t="shared" si="106"/>
        <v/>
      </c>
      <c r="CO79" s="117" t="str">
        <f t="shared" si="70"/>
        <v/>
      </c>
      <c r="CP79" s="117" t="str">
        <f t="shared" si="71"/>
        <v/>
      </c>
      <c r="CQ79" s="117" t="str">
        <f t="shared" si="72"/>
        <v/>
      </c>
      <c r="CR79" s="117" t="str">
        <f t="shared" si="73"/>
        <v/>
      </c>
      <c r="CS79" s="121" t="str">
        <f t="shared" si="107"/>
        <v/>
      </c>
      <c r="CT79" s="121" t="str">
        <f t="shared" si="108"/>
        <v/>
      </c>
      <c r="CU79" s="117" t="str">
        <f t="shared" si="109"/>
        <v/>
      </c>
      <c r="CV79" s="117" t="str">
        <f t="shared" si="110"/>
        <v/>
      </c>
      <c r="CW79" s="117" t="str">
        <f t="shared" si="111"/>
        <v/>
      </c>
      <c r="CX79" s="121" t="str">
        <f t="shared" si="112"/>
        <v/>
      </c>
      <c r="CY79" s="10"/>
      <c r="CZ79" s="10"/>
      <c r="DA79" s="10"/>
      <c r="DB79" s="10"/>
      <c r="DC79" s="10"/>
      <c r="DG79" s="12"/>
      <c r="DH79" s="12"/>
      <c r="DI79" s="28" t="str">
        <f t="shared" si="74"/>
        <v/>
      </c>
      <c r="DL79" s="13" t="s">
        <v>3</v>
      </c>
    </row>
    <row r="80" spans="1:116" s="11" customFormat="1" ht="25.5" x14ac:dyDescent="0.2">
      <c r="A80" s="26">
        <v>70</v>
      </c>
      <c r="B80" s="27" t="str">
        <f t="shared" si="63"/>
        <v/>
      </c>
      <c r="C80" s="124"/>
      <c r="D80" s="40"/>
      <c r="E80" s="40"/>
      <c r="F80" s="40"/>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24"/>
      <c r="AQ80" s="16"/>
      <c r="AR80" s="24"/>
      <c r="AS80" s="16"/>
      <c r="AT80" s="16"/>
      <c r="AU80" s="16"/>
      <c r="AV80" s="16"/>
      <c r="AW80" s="16"/>
      <c r="AX80" s="119"/>
      <c r="AY80" s="131"/>
      <c r="AZ80" s="131"/>
      <c r="BA80" s="131"/>
      <c r="BB80" s="131"/>
      <c r="BC80" s="117" t="str">
        <f t="shared" si="64"/>
        <v/>
      </c>
      <c r="BD80" s="117" t="str">
        <f t="shared" si="65"/>
        <v/>
      </c>
      <c r="BE80" s="117" t="str">
        <f t="shared" si="66"/>
        <v/>
      </c>
      <c r="BF80" s="117" t="str">
        <f t="shared" si="67"/>
        <v/>
      </c>
      <c r="BG80" s="117" t="str">
        <f t="shared" si="68"/>
        <v/>
      </c>
      <c r="BH80" s="117" t="str">
        <f t="shared" si="75"/>
        <v/>
      </c>
      <c r="BI80" s="117" t="str">
        <f t="shared" si="76"/>
        <v/>
      </c>
      <c r="BJ80" s="117" t="str">
        <f t="shared" si="77"/>
        <v/>
      </c>
      <c r="BK80" s="117" t="str">
        <f t="shared" si="78"/>
        <v/>
      </c>
      <c r="BL80" s="117" t="str">
        <f t="shared" si="79"/>
        <v/>
      </c>
      <c r="BM80" s="117" t="str">
        <f t="shared" si="80"/>
        <v/>
      </c>
      <c r="BN80" s="117" t="str">
        <f t="shared" si="69"/>
        <v/>
      </c>
      <c r="BO80" s="117" t="str">
        <f t="shared" si="81"/>
        <v/>
      </c>
      <c r="BP80" s="117" t="str">
        <f t="shared" si="82"/>
        <v/>
      </c>
      <c r="BQ80" s="117" t="str">
        <f t="shared" si="83"/>
        <v/>
      </c>
      <c r="BR80" s="117" t="str">
        <f t="shared" si="84"/>
        <v/>
      </c>
      <c r="BS80" s="117" t="str">
        <f t="shared" si="85"/>
        <v/>
      </c>
      <c r="BT80" s="117" t="str">
        <f t="shared" si="86"/>
        <v/>
      </c>
      <c r="BU80" s="117" t="str">
        <f t="shared" si="87"/>
        <v/>
      </c>
      <c r="BV80" s="117" t="str">
        <f t="shared" si="88"/>
        <v/>
      </c>
      <c r="BW80" s="117" t="str">
        <f t="shared" si="89"/>
        <v/>
      </c>
      <c r="BX80" s="117" t="str">
        <f t="shared" si="90"/>
        <v/>
      </c>
      <c r="BY80" s="117" t="str">
        <f t="shared" si="91"/>
        <v/>
      </c>
      <c r="BZ80" s="117" t="str">
        <f t="shared" si="92"/>
        <v/>
      </c>
      <c r="CA80" s="117" t="str">
        <f t="shared" si="93"/>
        <v/>
      </c>
      <c r="CB80" s="117" t="str">
        <f t="shared" si="94"/>
        <v/>
      </c>
      <c r="CC80" s="117" t="str">
        <f t="shared" si="95"/>
        <v/>
      </c>
      <c r="CD80" s="117" t="str">
        <f t="shared" si="96"/>
        <v/>
      </c>
      <c r="CE80" s="117" t="str">
        <f t="shared" si="97"/>
        <v/>
      </c>
      <c r="CF80" s="117" t="str">
        <f t="shared" si="98"/>
        <v/>
      </c>
      <c r="CG80" s="117" t="str">
        <f t="shared" si="99"/>
        <v/>
      </c>
      <c r="CH80" s="117" t="str">
        <f t="shared" si="100"/>
        <v/>
      </c>
      <c r="CI80" s="117" t="str">
        <f t="shared" si="101"/>
        <v/>
      </c>
      <c r="CJ80" s="117" t="str">
        <f t="shared" si="102"/>
        <v/>
      </c>
      <c r="CK80" s="117" t="str">
        <f t="shared" si="103"/>
        <v/>
      </c>
      <c r="CL80" s="117" t="str">
        <f t="shared" si="104"/>
        <v/>
      </c>
      <c r="CM80" s="117" t="str">
        <f t="shared" si="105"/>
        <v/>
      </c>
      <c r="CN80" s="117" t="str">
        <f t="shared" si="106"/>
        <v/>
      </c>
      <c r="CO80" s="117" t="str">
        <f t="shared" si="70"/>
        <v/>
      </c>
      <c r="CP80" s="117" t="str">
        <f t="shared" si="71"/>
        <v/>
      </c>
      <c r="CQ80" s="117" t="str">
        <f t="shared" si="72"/>
        <v/>
      </c>
      <c r="CR80" s="117" t="str">
        <f t="shared" si="73"/>
        <v/>
      </c>
      <c r="CS80" s="121" t="str">
        <f t="shared" si="107"/>
        <v/>
      </c>
      <c r="CT80" s="121" t="str">
        <f t="shared" si="108"/>
        <v/>
      </c>
      <c r="CU80" s="117" t="str">
        <f t="shared" si="109"/>
        <v/>
      </c>
      <c r="CV80" s="117" t="str">
        <f t="shared" si="110"/>
        <v/>
      </c>
      <c r="CW80" s="117" t="str">
        <f t="shared" si="111"/>
        <v/>
      </c>
      <c r="CX80" s="121" t="str">
        <f t="shared" si="112"/>
        <v/>
      </c>
      <c r="CY80" s="10"/>
      <c r="CZ80" s="10"/>
      <c r="DA80" s="10"/>
      <c r="DB80" s="10"/>
      <c r="DC80" s="10"/>
      <c r="DG80" s="12"/>
      <c r="DH80" s="12"/>
      <c r="DI80" s="28" t="str">
        <f t="shared" si="74"/>
        <v/>
      </c>
      <c r="DL80" s="13" t="s">
        <v>3</v>
      </c>
    </row>
    <row r="81" spans="1:116" s="11" customFormat="1" ht="25.5" x14ac:dyDescent="0.2">
      <c r="A81" s="26">
        <v>71</v>
      </c>
      <c r="B81" s="27" t="str">
        <f t="shared" si="63"/>
        <v/>
      </c>
      <c r="C81" s="124"/>
      <c r="D81" s="40"/>
      <c r="E81" s="40"/>
      <c r="F81" s="40"/>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24"/>
      <c r="AQ81" s="16"/>
      <c r="AR81" s="24"/>
      <c r="AS81" s="16"/>
      <c r="AT81" s="16"/>
      <c r="AU81" s="16"/>
      <c r="AV81" s="16"/>
      <c r="AW81" s="16"/>
      <c r="AX81" s="119"/>
      <c r="AY81" s="131"/>
      <c r="AZ81" s="131"/>
      <c r="BA81" s="131"/>
      <c r="BB81" s="131"/>
      <c r="BC81" s="117" t="str">
        <f t="shared" si="64"/>
        <v/>
      </c>
      <c r="BD81" s="117" t="str">
        <f t="shared" si="65"/>
        <v/>
      </c>
      <c r="BE81" s="117" t="str">
        <f t="shared" si="66"/>
        <v/>
      </c>
      <c r="BF81" s="117" t="str">
        <f t="shared" si="67"/>
        <v/>
      </c>
      <c r="BG81" s="117" t="str">
        <f t="shared" si="68"/>
        <v/>
      </c>
      <c r="BH81" s="117" t="str">
        <f t="shared" si="75"/>
        <v/>
      </c>
      <c r="BI81" s="117" t="str">
        <f t="shared" si="76"/>
        <v/>
      </c>
      <c r="BJ81" s="117" t="str">
        <f t="shared" si="77"/>
        <v/>
      </c>
      <c r="BK81" s="117" t="str">
        <f t="shared" si="78"/>
        <v/>
      </c>
      <c r="BL81" s="117" t="str">
        <f t="shared" si="79"/>
        <v/>
      </c>
      <c r="BM81" s="117" t="str">
        <f t="shared" si="80"/>
        <v/>
      </c>
      <c r="BN81" s="117" t="str">
        <f t="shared" si="69"/>
        <v/>
      </c>
      <c r="BO81" s="117" t="str">
        <f t="shared" si="81"/>
        <v/>
      </c>
      <c r="BP81" s="117" t="str">
        <f t="shared" si="82"/>
        <v/>
      </c>
      <c r="BQ81" s="117" t="str">
        <f t="shared" si="83"/>
        <v/>
      </c>
      <c r="BR81" s="117" t="str">
        <f t="shared" si="84"/>
        <v/>
      </c>
      <c r="BS81" s="117" t="str">
        <f t="shared" si="85"/>
        <v/>
      </c>
      <c r="BT81" s="117" t="str">
        <f t="shared" si="86"/>
        <v/>
      </c>
      <c r="BU81" s="117" t="str">
        <f t="shared" si="87"/>
        <v/>
      </c>
      <c r="BV81" s="117" t="str">
        <f t="shared" si="88"/>
        <v/>
      </c>
      <c r="BW81" s="117" t="str">
        <f t="shared" si="89"/>
        <v/>
      </c>
      <c r="BX81" s="117" t="str">
        <f t="shared" si="90"/>
        <v/>
      </c>
      <c r="BY81" s="117" t="str">
        <f t="shared" si="91"/>
        <v/>
      </c>
      <c r="BZ81" s="117" t="str">
        <f t="shared" si="92"/>
        <v/>
      </c>
      <c r="CA81" s="117" t="str">
        <f t="shared" si="93"/>
        <v/>
      </c>
      <c r="CB81" s="117" t="str">
        <f t="shared" si="94"/>
        <v/>
      </c>
      <c r="CC81" s="117" t="str">
        <f t="shared" si="95"/>
        <v/>
      </c>
      <c r="CD81" s="117" t="str">
        <f t="shared" si="96"/>
        <v/>
      </c>
      <c r="CE81" s="117" t="str">
        <f t="shared" si="97"/>
        <v/>
      </c>
      <c r="CF81" s="117" t="str">
        <f t="shared" si="98"/>
        <v/>
      </c>
      <c r="CG81" s="117" t="str">
        <f t="shared" si="99"/>
        <v/>
      </c>
      <c r="CH81" s="117" t="str">
        <f t="shared" si="100"/>
        <v/>
      </c>
      <c r="CI81" s="117" t="str">
        <f t="shared" si="101"/>
        <v/>
      </c>
      <c r="CJ81" s="117" t="str">
        <f t="shared" si="102"/>
        <v/>
      </c>
      <c r="CK81" s="117" t="str">
        <f t="shared" si="103"/>
        <v/>
      </c>
      <c r="CL81" s="117" t="str">
        <f t="shared" si="104"/>
        <v/>
      </c>
      <c r="CM81" s="117" t="str">
        <f t="shared" si="105"/>
        <v/>
      </c>
      <c r="CN81" s="117" t="str">
        <f t="shared" si="106"/>
        <v/>
      </c>
      <c r="CO81" s="117" t="str">
        <f t="shared" si="70"/>
        <v/>
      </c>
      <c r="CP81" s="117" t="str">
        <f t="shared" si="71"/>
        <v/>
      </c>
      <c r="CQ81" s="117" t="str">
        <f t="shared" si="72"/>
        <v/>
      </c>
      <c r="CR81" s="117" t="str">
        <f t="shared" si="73"/>
        <v/>
      </c>
      <c r="CS81" s="121" t="str">
        <f t="shared" si="107"/>
        <v/>
      </c>
      <c r="CT81" s="121" t="str">
        <f t="shared" si="108"/>
        <v/>
      </c>
      <c r="CU81" s="117" t="str">
        <f t="shared" si="109"/>
        <v/>
      </c>
      <c r="CV81" s="117" t="str">
        <f t="shared" si="110"/>
        <v/>
      </c>
      <c r="CW81" s="117" t="str">
        <f t="shared" si="111"/>
        <v/>
      </c>
      <c r="CX81" s="121" t="str">
        <f t="shared" si="112"/>
        <v/>
      </c>
      <c r="CY81" s="10"/>
      <c r="CZ81" s="10"/>
      <c r="DA81" s="10"/>
      <c r="DB81" s="10"/>
      <c r="DC81" s="10"/>
      <c r="DG81" s="12"/>
      <c r="DH81" s="12"/>
      <c r="DI81" s="28" t="str">
        <f t="shared" si="74"/>
        <v/>
      </c>
      <c r="DL81" s="13" t="s">
        <v>3</v>
      </c>
    </row>
    <row r="82" spans="1:116" s="11" customFormat="1" ht="25.5" x14ac:dyDescent="0.2">
      <c r="A82" s="26">
        <v>72</v>
      </c>
      <c r="B82" s="27" t="str">
        <f t="shared" si="63"/>
        <v/>
      </c>
      <c r="C82" s="124"/>
      <c r="D82" s="40"/>
      <c r="E82" s="40"/>
      <c r="F82" s="40"/>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24"/>
      <c r="AQ82" s="16"/>
      <c r="AR82" s="24"/>
      <c r="AS82" s="16"/>
      <c r="AT82" s="16"/>
      <c r="AU82" s="16"/>
      <c r="AV82" s="16"/>
      <c r="AW82" s="16"/>
      <c r="AX82" s="119"/>
      <c r="AY82" s="131"/>
      <c r="AZ82" s="131"/>
      <c r="BA82" s="131"/>
      <c r="BB82" s="131"/>
      <c r="BC82" s="117" t="str">
        <f t="shared" si="64"/>
        <v/>
      </c>
      <c r="BD82" s="117" t="str">
        <f t="shared" si="65"/>
        <v/>
      </c>
      <c r="BE82" s="117" t="str">
        <f t="shared" si="66"/>
        <v/>
      </c>
      <c r="BF82" s="117" t="str">
        <f t="shared" si="67"/>
        <v/>
      </c>
      <c r="BG82" s="117" t="str">
        <f t="shared" si="68"/>
        <v/>
      </c>
      <c r="BH82" s="117" t="str">
        <f t="shared" si="75"/>
        <v/>
      </c>
      <c r="BI82" s="117" t="str">
        <f t="shared" si="76"/>
        <v/>
      </c>
      <c r="BJ82" s="117" t="str">
        <f t="shared" si="77"/>
        <v/>
      </c>
      <c r="BK82" s="117" t="str">
        <f t="shared" si="78"/>
        <v/>
      </c>
      <c r="BL82" s="117" t="str">
        <f t="shared" si="79"/>
        <v/>
      </c>
      <c r="BM82" s="117" t="str">
        <f t="shared" si="80"/>
        <v/>
      </c>
      <c r="BN82" s="117" t="str">
        <f t="shared" si="69"/>
        <v/>
      </c>
      <c r="BO82" s="117" t="str">
        <f t="shared" si="81"/>
        <v/>
      </c>
      <c r="BP82" s="117" t="str">
        <f t="shared" si="82"/>
        <v/>
      </c>
      <c r="BQ82" s="117" t="str">
        <f t="shared" si="83"/>
        <v/>
      </c>
      <c r="BR82" s="117" t="str">
        <f t="shared" si="84"/>
        <v/>
      </c>
      <c r="BS82" s="117" t="str">
        <f t="shared" si="85"/>
        <v/>
      </c>
      <c r="BT82" s="117" t="str">
        <f t="shared" si="86"/>
        <v/>
      </c>
      <c r="BU82" s="117" t="str">
        <f t="shared" si="87"/>
        <v/>
      </c>
      <c r="BV82" s="117" t="str">
        <f t="shared" si="88"/>
        <v/>
      </c>
      <c r="BW82" s="117" t="str">
        <f t="shared" si="89"/>
        <v/>
      </c>
      <c r="BX82" s="117" t="str">
        <f t="shared" si="90"/>
        <v/>
      </c>
      <c r="BY82" s="117" t="str">
        <f t="shared" si="91"/>
        <v/>
      </c>
      <c r="BZ82" s="117" t="str">
        <f t="shared" si="92"/>
        <v/>
      </c>
      <c r="CA82" s="117" t="str">
        <f t="shared" si="93"/>
        <v/>
      </c>
      <c r="CB82" s="117" t="str">
        <f t="shared" si="94"/>
        <v/>
      </c>
      <c r="CC82" s="117" t="str">
        <f t="shared" si="95"/>
        <v/>
      </c>
      <c r="CD82" s="117" t="str">
        <f t="shared" si="96"/>
        <v/>
      </c>
      <c r="CE82" s="117" t="str">
        <f t="shared" si="97"/>
        <v/>
      </c>
      <c r="CF82" s="117" t="str">
        <f t="shared" si="98"/>
        <v/>
      </c>
      <c r="CG82" s="117" t="str">
        <f t="shared" si="99"/>
        <v/>
      </c>
      <c r="CH82" s="117" t="str">
        <f t="shared" si="100"/>
        <v/>
      </c>
      <c r="CI82" s="117" t="str">
        <f t="shared" si="101"/>
        <v/>
      </c>
      <c r="CJ82" s="117" t="str">
        <f t="shared" si="102"/>
        <v/>
      </c>
      <c r="CK82" s="117" t="str">
        <f t="shared" si="103"/>
        <v/>
      </c>
      <c r="CL82" s="117" t="str">
        <f t="shared" si="104"/>
        <v/>
      </c>
      <c r="CM82" s="117" t="str">
        <f t="shared" si="105"/>
        <v/>
      </c>
      <c r="CN82" s="117" t="str">
        <f t="shared" si="106"/>
        <v/>
      </c>
      <c r="CO82" s="117" t="str">
        <f t="shared" si="70"/>
        <v/>
      </c>
      <c r="CP82" s="117" t="str">
        <f t="shared" si="71"/>
        <v/>
      </c>
      <c r="CQ82" s="117" t="str">
        <f t="shared" si="72"/>
        <v/>
      </c>
      <c r="CR82" s="117" t="str">
        <f t="shared" si="73"/>
        <v/>
      </c>
      <c r="CS82" s="121" t="str">
        <f t="shared" si="107"/>
        <v/>
      </c>
      <c r="CT82" s="121" t="str">
        <f t="shared" si="108"/>
        <v/>
      </c>
      <c r="CU82" s="117" t="str">
        <f t="shared" si="109"/>
        <v/>
      </c>
      <c r="CV82" s="117" t="str">
        <f t="shared" si="110"/>
        <v/>
      </c>
      <c r="CW82" s="117" t="str">
        <f t="shared" si="111"/>
        <v/>
      </c>
      <c r="CX82" s="121" t="str">
        <f t="shared" si="112"/>
        <v/>
      </c>
      <c r="CY82" s="10"/>
      <c r="CZ82" s="10"/>
      <c r="DA82" s="10"/>
      <c r="DB82" s="10"/>
      <c r="DC82" s="10"/>
      <c r="DG82" s="12"/>
      <c r="DH82" s="12"/>
      <c r="DI82" s="28" t="str">
        <f t="shared" si="74"/>
        <v/>
      </c>
      <c r="DL82" s="13" t="s">
        <v>3</v>
      </c>
    </row>
    <row r="83" spans="1:116" s="11" customFormat="1" ht="25.5" x14ac:dyDescent="0.2">
      <c r="A83" s="26">
        <v>73</v>
      </c>
      <c r="B83" s="27" t="str">
        <f t="shared" si="63"/>
        <v/>
      </c>
      <c r="C83" s="124"/>
      <c r="D83" s="40"/>
      <c r="E83" s="40"/>
      <c r="F83" s="40"/>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24"/>
      <c r="AQ83" s="16"/>
      <c r="AR83" s="24"/>
      <c r="AS83" s="16"/>
      <c r="AT83" s="16"/>
      <c r="AU83" s="16"/>
      <c r="AV83" s="16"/>
      <c r="AW83" s="16"/>
      <c r="AX83" s="119"/>
      <c r="AY83" s="131"/>
      <c r="AZ83" s="131"/>
      <c r="BA83" s="131"/>
      <c r="BB83" s="131"/>
      <c r="BC83" s="117" t="str">
        <f t="shared" si="64"/>
        <v/>
      </c>
      <c r="BD83" s="117" t="str">
        <f t="shared" si="65"/>
        <v/>
      </c>
      <c r="BE83" s="117" t="str">
        <f t="shared" si="66"/>
        <v/>
      </c>
      <c r="BF83" s="117" t="str">
        <f t="shared" si="67"/>
        <v/>
      </c>
      <c r="BG83" s="117" t="str">
        <f t="shared" si="68"/>
        <v/>
      </c>
      <c r="BH83" s="117" t="str">
        <f t="shared" si="75"/>
        <v/>
      </c>
      <c r="BI83" s="117" t="str">
        <f t="shared" si="76"/>
        <v/>
      </c>
      <c r="BJ83" s="117" t="str">
        <f t="shared" si="77"/>
        <v/>
      </c>
      <c r="BK83" s="117" t="str">
        <f t="shared" si="78"/>
        <v/>
      </c>
      <c r="BL83" s="117" t="str">
        <f t="shared" si="79"/>
        <v/>
      </c>
      <c r="BM83" s="117" t="str">
        <f t="shared" si="80"/>
        <v/>
      </c>
      <c r="BN83" s="117" t="str">
        <f t="shared" si="69"/>
        <v/>
      </c>
      <c r="BO83" s="117" t="str">
        <f t="shared" si="81"/>
        <v/>
      </c>
      <c r="BP83" s="117" t="str">
        <f t="shared" si="82"/>
        <v/>
      </c>
      <c r="BQ83" s="117" t="str">
        <f t="shared" si="83"/>
        <v/>
      </c>
      <c r="BR83" s="117" t="str">
        <f t="shared" si="84"/>
        <v/>
      </c>
      <c r="BS83" s="117" t="str">
        <f t="shared" si="85"/>
        <v/>
      </c>
      <c r="BT83" s="117" t="str">
        <f t="shared" si="86"/>
        <v/>
      </c>
      <c r="BU83" s="117" t="str">
        <f t="shared" si="87"/>
        <v/>
      </c>
      <c r="BV83" s="117" t="str">
        <f t="shared" si="88"/>
        <v/>
      </c>
      <c r="BW83" s="117" t="str">
        <f t="shared" si="89"/>
        <v/>
      </c>
      <c r="BX83" s="117" t="str">
        <f t="shared" si="90"/>
        <v/>
      </c>
      <c r="BY83" s="117" t="str">
        <f t="shared" si="91"/>
        <v/>
      </c>
      <c r="BZ83" s="117" t="str">
        <f t="shared" si="92"/>
        <v/>
      </c>
      <c r="CA83" s="117" t="str">
        <f t="shared" si="93"/>
        <v/>
      </c>
      <c r="CB83" s="117" t="str">
        <f t="shared" si="94"/>
        <v/>
      </c>
      <c r="CC83" s="117" t="str">
        <f t="shared" si="95"/>
        <v/>
      </c>
      <c r="CD83" s="117" t="str">
        <f t="shared" si="96"/>
        <v/>
      </c>
      <c r="CE83" s="117" t="str">
        <f t="shared" si="97"/>
        <v/>
      </c>
      <c r="CF83" s="117" t="str">
        <f t="shared" si="98"/>
        <v/>
      </c>
      <c r="CG83" s="117" t="str">
        <f t="shared" si="99"/>
        <v/>
      </c>
      <c r="CH83" s="117" t="str">
        <f t="shared" si="100"/>
        <v/>
      </c>
      <c r="CI83" s="117" t="str">
        <f t="shared" si="101"/>
        <v/>
      </c>
      <c r="CJ83" s="117" t="str">
        <f t="shared" si="102"/>
        <v/>
      </c>
      <c r="CK83" s="117" t="str">
        <f t="shared" si="103"/>
        <v/>
      </c>
      <c r="CL83" s="117" t="str">
        <f t="shared" si="104"/>
        <v/>
      </c>
      <c r="CM83" s="117" t="str">
        <f t="shared" si="105"/>
        <v/>
      </c>
      <c r="CN83" s="117" t="str">
        <f t="shared" si="106"/>
        <v/>
      </c>
      <c r="CO83" s="117" t="str">
        <f t="shared" si="70"/>
        <v/>
      </c>
      <c r="CP83" s="117" t="str">
        <f t="shared" si="71"/>
        <v/>
      </c>
      <c r="CQ83" s="117" t="str">
        <f t="shared" si="72"/>
        <v/>
      </c>
      <c r="CR83" s="117" t="str">
        <f t="shared" si="73"/>
        <v/>
      </c>
      <c r="CS83" s="121" t="str">
        <f t="shared" si="107"/>
        <v/>
      </c>
      <c r="CT83" s="121" t="str">
        <f t="shared" si="108"/>
        <v/>
      </c>
      <c r="CU83" s="117" t="str">
        <f t="shared" si="109"/>
        <v/>
      </c>
      <c r="CV83" s="117" t="str">
        <f t="shared" si="110"/>
        <v/>
      </c>
      <c r="CW83" s="117" t="str">
        <f t="shared" si="111"/>
        <v/>
      </c>
      <c r="CX83" s="121" t="str">
        <f t="shared" si="112"/>
        <v/>
      </c>
      <c r="CY83" s="10"/>
      <c r="CZ83" s="10"/>
      <c r="DA83" s="10"/>
      <c r="DB83" s="10"/>
      <c r="DC83" s="10"/>
      <c r="DG83" s="12"/>
      <c r="DH83" s="12"/>
      <c r="DI83" s="28" t="str">
        <f t="shared" si="74"/>
        <v/>
      </c>
      <c r="DL83" s="13" t="s">
        <v>3</v>
      </c>
    </row>
    <row r="84" spans="1:116" s="11" customFormat="1" ht="25.5" x14ac:dyDescent="0.2">
      <c r="A84" s="26">
        <v>74</v>
      </c>
      <c r="B84" s="27" t="str">
        <f t="shared" si="63"/>
        <v/>
      </c>
      <c r="C84" s="124"/>
      <c r="D84" s="40"/>
      <c r="E84" s="40"/>
      <c r="F84" s="40"/>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24"/>
      <c r="AQ84" s="16"/>
      <c r="AR84" s="24"/>
      <c r="AS84" s="16"/>
      <c r="AT84" s="16"/>
      <c r="AU84" s="16"/>
      <c r="AV84" s="16"/>
      <c r="AW84" s="16"/>
      <c r="AX84" s="119"/>
      <c r="AY84" s="131"/>
      <c r="AZ84" s="131"/>
      <c r="BA84" s="131"/>
      <c r="BB84" s="131"/>
      <c r="BC84" s="117" t="str">
        <f t="shared" si="64"/>
        <v/>
      </c>
      <c r="BD84" s="117" t="str">
        <f t="shared" si="65"/>
        <v/>
      </c>
      <c r="BE84" s="117" t="str">
        <f t="shared" si="66"/>
        <v/>
      </c>
      <c r="BF84" s="117" t="str">
        <f t="shared" si="67"/>
        <v/>
      </c>
      <c r="BG84" s="117" t="str">
        <f t="shared" si="68"/>
        <v/>
      </c>
      <c r="BH84" s="117" t="str">
        <f t="shared" si="75"/>
        <v/>
      </c>
      <c r="BI84" s="117" t="str">
        <f t="shared" si="76"/>
        <v/>
      </c>
      <c r="BJ84" s="117" t="str">
        <f t="shared" si="77"/>
        <v/>
      </c>
      <c r="BK84" s="117" t="str">
        <f t="shared" si="78"/>
        <v/>
      </c>
      <c r="BL84" s="117" t="str">
        <f t="shared" si="79"/>
        <v/>
      </c>
      <c r="BM84" s="117" t="str">
        <f t="shared" si="80"/>
        <v/>
      </c>
      <c r="BN84" s="117" t="str">
        <f t="shared" si="69"/>
        <v/>
      </c>
      <c r="BO84" s="117" t="str">
        <f t="shared" si="81"/>
        <v/>
      </c>
      <c r="BP84" s="117" t="str">
        <f t="shared" si="82"/>
        <v/>
      </c>
      <c r="BQ84" s="117" t="str">
        <f t="shared" si="83"/>
        <v/>
      </c>
      <c r="BR84" s="117" t="str">
        <f t="shared" si="84"/>
        <v/>
      </c>
      <c r="BS84" s="117" t="str">
        <f t="shared" si="85"/>
        <v/>
      </c>
      <c r="BT84" s="117" t="str">
        <f t="shared" si="86"/>
        <v/>
      </c>
      <c r="BU84" s="117" t="str">
        <f t="shared" si="87"/>
        <v/>
      </c>
      <c r="BV84" s="117" t="str">
        <f t="shared" si="88"/>
        <v/>
      </c>
      <c r="BW84" s="117" t="str">
        <f t="shared" si="89"/>
        <v/>
      </c>
      <c r="BX84" s="117" t="str">
        <f t="shared" si="90"/>
        <v/>
      </c>
      <c r="BY84" s="117" t="str">
        <f t="shared" si="91"/>
        <v/>
      </c>
      <c r="BZ84" s="117" t="str">
        <f t="shared" si="92"/>
        <v/>
      </c>
      <c r="CA84" s="117" t="str">
        <f t="shared" si="93"/>
        <v/>
      </c>
      <c r="CB84" s="117" t="str">
        <f t="shared" si="94"/>
        <v/>
      </c>
      <c r="CC84" s="117" t="str">
        <f t="shared" si="95"/>
        <v/>
      </c>
      <c r="CD84" s="117" t="str">
        <f t="shared" si="96"/>
        <v/>
      </c>
      <c r="CE84" s="117" t="str">
        <f t="shared" si="97"/>
        <v/>
      </c>
      <c r="CF84" s="117" t="str">
        <f t="shared" si="98"/>
        <v/>
      </c>
      <c r="CG84" s="117" t="str">
        <f t="shared" si="99"/>
        <v/>
      </c>
      <c r="CH84" s="117" t="str">
        <f t="shared" si="100"/>
        <v/>
      </c>
      <c r="CI84" s="117" t="str">
        <f t="shared" si="101"/>
        <v/>
      </c>
      <c r="CJ84" s="117" t="str">
        <f t="shared" si="102"/>
        <v/>
      </c>
      <c r="CK84" s="117" t="str">
        <f t="shared" si="103"/>
        <v/>
      </c>
      <c r="CL84" s="117" t="str">
        <f t="shared" si="104"/>
        <v/>
      </c>
      <c r="CM84" s="117" t="str">
        <f t="shared" si="105"/>
        <v/>
      </c>
      <c r="CN84" s="117" t="str">
        <f t="shared" si="106"/>
        <v/>
      </c>
      <c r="CO84" s="117" t="str">
        <f t="shared" si="70"/>
        <v/>
      </c>
      <c r="CP84" s="117" t="str">
        <f t="shared" si="71"/>
        <v/>
      </c>
      <c r="CQ84" s="117" t="str">
        <f t="shared" si="72"/>
        <v/>
      </c>
      <c r="CR84" s="117" t="str">
        <f t="shared" si="73"/>
        <v/>
      </c>
      <c r="CS84" s="121" t="str">
        <f t="shared" si="107"/>
        <v/>
      </c>
      <c r="CT84" s="121" t="str">
        <f t="shared" si="108"/>
        <v/>
      </c>
      <c r="CU84" s="117" t="str">
        <f t="shared" si="109"/>
        <v/>
      </c>
      <c r="CV84" s="117" t="str">
        <f t="shared" si="110"/>
        <v/>
      </c>
      <c r="CW84" s="117" t="str">
        <f t="shared" si="111"/>
        <v/>
      </c>
      <c r="CX84" s="121" t="str">
        <f t="shared" si="112"/>
        <v/>
      </c>
      <c r="CY84" s="10"/>
      <c r="CZ84" s="10"/>
      <c r="DA84" s="10"/>
      <c r="DB84" s="10"/>
      <c r="DC84" s="10"/>
      <c r="DG84" s="12"/>
      <c r="DH84" s="12"/>
      <c r="DI84" s="28" t="str">
        <f t="shared" si="74"/>
        <v/>
      </c>
      <c r="DL84" s="13" t="s">
        <v>3</v>
      </c>
    </row>
    <row r="85" spans="1:116" s="11" customFormat="1" ht="25.5" x14ac:dyDescent="0.2">
      <c r="A85" s="26">
        <v>75</v>
      </c>
      <c r="B85" s="27" t="str">
        <f t="shared" si="63"/>
        <v/>
      </c>
      <c r="C85" s="124"/>
      <c r="D85" s="40"/>
      <c r="E85" s="40"/>
      <c r="F85" s="40"/>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24"/>
      <c r="AQ85" s="16"/>
      <c r="AR85" s="24"/>
      <c r="AS85" s="16"/>
      <c r="AT85" s="16"/>
      <c r="AU85" s="16"/>
      <c r="AV85" s="16"/>
      <c r="AW85" s="16"/>
      <c r="AX85" s="119"/>
      <c r="AY85" s="131"/>
      <c r="AZ85" s="131"/>
      <c r="BA85" s="131"/>
      <c r="BB85" s="131"/>
      <c r="BC85" s="117" t="str">
        <f t="shared" si="64"/>
        <v/>
      </c>
      <c r="BD85" s="117" t="str">
        <f t="shared" si="65"/>
        <v/>
      </c>
      <c r="BE85" s="117" t="str">
        <f t="shared" si="66"/>
        <v/>
      </c>
      <c r="BF85" s="117" t="str">
        <f t="shared" si="67"/>
        <v/>
      </c>
      <c r="BG85" s="117" t="str">
        <f t="shared" si="68"/>
        <v/>
      </c>
      <c r="BH85" s="117" t="str">
        <f t="shared" si="75"/>
        <v/>
      </c>
      <c r="BI85" s="117" t="str">
        <f t="shared" si="76"/>
        <v/>
      </c>
      <c r="BJ85" s="117" t="str">
        <f t="shared" si="77"/>
        <v/>
      </c>
      <c r="BK85" s="117" t="str">
        <f t="shared" si="78"/>
        <v/>
      </c>
      <c r="BL85" s="117" t="str">
        <f t="shared" si="79"/>
        <v/>
      </c>
      <c r="BM85" s="117" t="str">
        <f t="shared" si="80"/>
        <v/>
      </c>
      <c r="BN85" s="117" t="str">
        <f t="shared" si="69"/>
        <v/>
      </c>
      <c r="BO85" s="117" t="str">
        <f t="shared" si="81"/>
        <v/>
      </c>
      <c r="BP85" s="117" t="str">
        <f t="shared" si="82"/>
        <v/>
      </c>
      <c r="BQ85" s="117" t="str">
        <f t="shared" si="83"/>
        <v/>
      </c>
      <c r="BR85" s="117" t="str">
        <f t="shared" si="84"/>
        <v/>
      </c>
      <c r="BS85" s="117" t="str">
        <f t="shared" si="85"/>
        <v/>
      </c>
      <c r="BT85" s="117" t="str">
        <f t="shared" si="86"/>
        <v/>
      </c>
      <c r="BU85" s="117" t="str">
        <f t="shared" si="87"/>
        <v/>
      </c>
      <c r="BV85" s="117" t="str">
        <f t="shared" si="88"/>
        <v/>
      </c>
      <c r="BW85" s="117" t="str">
        <f t="shared" si="89"/>
        <v/>
      </c>
      <c r="BX85" s="117" t="str">
        <f t="shared" si="90"/>
        <v/>
      </c>
      <c r="BY85" s="117" t="str">
        <f t="shared" si="91"/>
        <v/>
      </c>
      <c r="BZ85" s="117" t="str">
        <f t="shared" si="92"/>
        <v/>
      </c>
      <c r="CA85" s="117" t="str">
        <f t="shared" si="93"/>
        <v/>
      </c>
      <c r="CB85" s="117" t="str">
        <f t="shared" si="94"/>
        <v/>
      </c>
      <c r="CC85" s="117" t="str">
        <f t="shared" si="95"/>
        <v/>
      </c>
      <c r="CD85" s="117" t="str">
        <f t="shared" si="96"/>
        <v/>
      </c>
      <c r="CE85" s="117" t="str">
        <f t="shared" si="97"/>
        <v/>
      </c>
      <c r="CF85" s="117" t="str">
        <f t="shared" si="98"/>
        <v/>
      </c>
      <c r="CG85" s="117" t="str">
        <f t="shared" si="99"/>
        <v/>
      </c>
      <c r="CH85" s="117" t="str">
        <f t="shared" si="100"/>
        <v/>
      </c>
      <c r="CI85" s="117" t="str">
        <f t="shared" si="101"/>
        <v/>
      </c>
      <c r="CJ85" s="117" t="str">
        <f t="shared" si="102"/>
        <v/>
      </c>
      <c r="CK85" s="117" t="str">
        <f t="shared" si="103"/>
        <v/>
      </c>
      <c r="CL85" s="117" t="str">
        <f t="shared" si="104"/>
        <v/>
      </c>
      <c r="CM85" s="117" t="str">
        <f t="shared" si="105"/>
        <v/>
      </c>
      <c r="CN85" s="117" t="str">
        <f t="shared" si="106"/>
        <v/>
      </c>
      <c r="CO85" s="117" t="str">
        <f t="shared" si="70"/>
        <v/>
      </c>
      <c r="CP85" s="117" t="str">
        <f t="shared" si="71"/>
        <v/>
      </c>
      <c r="CQ85" s="117" t="str">
        <f t="shared" si="72"/>
        <v/>
      </c>
      <c r="CR85" s="117" t="str">
        <f t="shared" si="73"/>
        <v/>
      </c>
      <c r="CS85" s="121" t="str">
        <f t="shared" si="107"/>
        <v/>
      </c>
      <c r="CT85" s="121" t="str">
        <f t="shared" si="108"/>
        <v/>
      </c>
      <c r="CU85" s="117" t="str">
        <f t="shared" si="109"/>
        <v/>
      </c>
      <c r="CV85" s="117" t="str">
        <f t="shared" si="110"/>
        <v/>
      </c>
      <c r="CW85" s="117" t="str">
        <f t="shared" si="111"/>
        <v/>
      </c>
      <c r="CX85" s="121" t="str">
        <f t="shared" si="112"/>
        <v/>
      </c>
      <c r="CY85" s="10"/>
      <c r="CZ85" s="10"/>
      <c r="DA85" s="10"/>
      <c r="DB85" s="10"/>
      <c r="DC85" s="10"/>
      <c r="DG85" s="12"/>
      <c r="DH85" s="12"/>
      <c r="DI85" s="28" t="str">
        <f t="shared" si="74"/>
        <v/>
      </c>
      <c r="DL85" s="13" t="s">
        <v>3</v>
      </c>
    </row>
    <row r="86" spans="1:116" s="11" customFormat="1" ht="25.5" x14ac:dyDescent="0.2">
      <c r="A86" s="26">
        <v>76</v>
      </c>
      <c r="B86" s="27" t="str">
        <f t="shared" si="63"/>
        <v/>
      </c>
      <c r="C86" s="124"/>
      <c r="D86" s="40"/>
      <c r="E86" s="40"/>
      <c r="F86" s="40"/>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24"/>
      <c r="AQ86" s="16"/>
      <c r="AR86" s="24"/>
      <c r="AS86" s="16"/>
      <c r="AT86" s="16"/>
      <c r="AU86" s="16"/>
      <c r="AV86" s="16"/>
      <c r="AW86" s="16"/>
      <c r="AX86" s="119"/>
      <c r="AY86" s="131"/>
      <c r="AZ86" s="131"/>
      <c r="BA86" s="131"/>
      <c r="BB86" s="131"/>
      <c r="BC86" s="117" t="str">
        <f t="shared" si="64"/>
        <v/>
      </c>
      <c r="BD86" s="117" t="str">
        <f t="shared" si="65"/>
        <v/>
      </c>
      <c r="BE86" s="117" t="str">
        <f t="shared" si="66"/>
        <v/>
      </c>
      <c r="BF86" s="117" t="str">
        <f t="shared" si="67"/>
        <v/>
      </c>
      <c r="BG86" s="117" t="str">
        <f t="shared" si="68"/>
        <v/>
      </c>
      <c r="BH86" s="117" t="str">
        <f t="shared" si="75"/>
        <v/>
      </c>
      <c r="BI86" s="117" t="str">
        <f t="shared" si="76"/>
        <v/>
      </c>
      <c r="BJ86" s="117" t="str">
        <f t="shared" si="77"/>
        <v/>
      </c>
      <c r="BK86" s="117" t="str">
        <f t="shared" si="78"/>
        <v/>
      </c>
      <c r="BL86" s="117" t="str">
        <f t="shared" si="79"/>
        <v/>
      </c>
      <c r="BM86" s="117" t="str">
        <f t="shared" si="80"/>
        <v/>
      </c>
      <c r="BN86" s="117" t="str">
        <f t="shared" si="69"/>
        <v/>
      </c>
      <c r="BO86" s="117" t="str">
        <f t="shared" si="81"/>
        <v/>
      </c>
      <c r="BP86" s="117" t="str">
        <f t="shared" si="82"/>
        <v/>
      </c>
      <c r="BQ86" s="117" t="str">
        <f t="shared" si="83"/>
        <v/>
      </c>
      <c r="BR86" s="117" t="str">
        <f t="shared" si="84"/>
        <v/>
      </c>
      <c r="BS86" s="117" t="str">
        <f t="shared" si="85"/>
        <v/>
      </c>
      <c r="BT86" s="117" t="str">
        <f t="shared" si="86"/>
        <v/>
      </c>
      <c r="BU86" s="117" t="str">
        <f t="shared" si="87"/>
        <v/>
      </c>
      <c r="BV86" s="117" t="str">
        <f t="shared" si="88"/>
        <v/>
      </c>
      <c r="BW86" s="117" t="str">
        <f t="shared" si="89"/>
        <v/>
      </c>
      <c r="BX86" s="117" t="str">
        <f t="shared" si="90"/>
        <v/>
      </c>
      <c r="BY86" s="117" t="str">
        <f t="shared" si="91"/>
        <v/>
      </c>
      <c r="BZ86" s="117" t="str">
        <f t="shared" si="92"/>
        <v/>
      </c>
      <c r="CA86" s="117" t="str">
        <f t="shared" si="93"/>
        <v/>
      </c>
      <c r="CB86" s="117" t="str">
        <f t="shared" si="94"/>
        <v/>
      </c>
      <c r="CC86" s="117" t="str">
        <f t="shared" si="95"/>
        <v/>
      </c>
      <c r="CD86" s="117" t="str">
        <f t="shared" si="96"/>
        <v/>
      </c>
      <c r="CE86" s="117" t="str">
        <f t="shared" si="97"/>
        <v/>
      </c>
      <c r="CF86" s="117" t="str">
        <f t="shared" si="98"/>
        <v/>
      </c>
      <c r="CG86" s="117" t="str">
        <f t="shared" si="99"/>
        <v/>
      </c>
      <c r="CH86" s="117" t="str">
        <f t="shared" si="100"/>
        <v/>
      </c>
      <c r="CI86" s="117" t="str">
        <f t="shared" si="101"/>
        <v/>
      </c>
      <c r="CJ86" s="117" t="str">
        <f t="shared" si="102"/>
        <v/>
      </c>
      <c r="CK86" s="117" t="str">
        <f t="shared" si="103"/>
        <v/>
      </c>
      <c r="CL86" s="117" t="str">
        <f t="shared" si="104"/>
        <v/>
      </c>
      <c r="CM86" s="117" t="str">
        <f t="shared" si="105"/>
        <v/>
      </c>
      <c r="CN86" s="117" t="str">
        <f t="shared" si="106"/>
        <v/>
      </c>
      <c r="CO86" s="117" t="str">
        <f t="shared" si="70"/>
        <v/>
      </c>
      <c r="CP86" s="117" t="str">
        <f t="shared" si="71"/>
        <v/>
      </c>
      <c r="CQ86" s="117" t="str">
        <f t="shared" si="72"/>
        <v/>
      </c>
      <c r="CR86" s="117" t="str">
        <f t="shared" si="73"/>
        <v/>
      </c>
      <c r="CS86" s="121" t="str">
        <f t="shared" si="107"/>
        <v/>
      </c>
      <c r="CT86" s="121" t="str">
        <f t="shared" si="108"/>
        <v/>
      </c>
      <c r="CU86" s="117" t="str">
        <f t="shared" si="109"/>
        <v/>
      </c>
      <c r="CV86" s="117" t="str">
        <f t="shared" si="110"/>
        <v/>
      </c>
      <c r="CW86" s="117" t="str">
        <f t="shared" si="111"/>
        <v/>
      </c>
      <c r="CX86" s="121" t="str">
        <f t="shared" si="112"/>
        <v/>
      </c>
      <c r="CY86" s="10"/>
      <c r="CZ86" s="10"/>
      <c r="DA86" s="10"/>
      <c r="DB86" s="10"/>
      <c r="DC86" s="10"/>
      <c r="DG86" s="12"/>
      <c r="DH86" s="12"/>
      <c r="DI86" s="28" t="str">
        <f t="shared" si="74"/>
        <v/>
      </c>
      <c r="DL86" s="13" t="s">
        <v>3</v>
      </c>
    </row>
    <row r="87" spans="1:116" s="11" customFormat="1" ht="25.5" x14ac:dyDescent="0.2">
      <c r="A87" s="26">
        <v>77</v>
      </c>
      <c r="B87" s="27" t="str">
        <f t="shared" si="63"/>
        <v/>
      </c>
      <c r="C87" s="124"/>
      <c r="D87" s="40"/>
      <c r="E87" s="40"/>
      <c r="F87" s="40"/>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24"/>
      <c r="AQ87" s="16"/>
      <c r="AR87" s="24"/>
      <c r="AS87" s="16"/>
      <c r="AT87" s="16"/>
      <c r="AU87" s="16"/>
      <c r="AV87" s="16"/>
      <c r="AW87" s="16"/>
      <c r="AX87" s="119"/>
      <c r="AY87" s="131"/>
      <c r="AZ87" s="131"/>
      <c r="BA87" s="131"/>
      <c r="BB87" s="131"/>
      <c r="BC87" s="117" t="str">
        <f t="shared" si="64"/>
        <v/>
      </c>
      <c r="BD87" s="117" t="str">
        <f t="shared" si="65"/>
        <v/>
      </c>
      <c r="BE87" s="117" t="str">
        <f t="shared" si="66"/>
        <v/>
      </c>
      <c r="BF87" s="117" t="str">
        <f t="shared" si="67"/>
        <v/>
      </c>
      <c r="BG87" s="117" t="str">
        <f t="shared" si="68"/>
        <v/>
      </c>
      <c r="BH87" s="117" t="str">
        <f t="shared" si="75"/>
        <v/>
      </c>
      <c r="BI87" s="117" t="str">
        <f t="shared" si="76"/>
        <v/>
      </c>
      <c r="BJ87" s="117" t="str">
        <f t="shared" si="77"/>
        <v/>
      </c>
      <c r="BK87" s="117" t="str">
        <f t="shared" si="78"/>
        <v/>
      </c>
      <c r="BL87" s="117" t="str">
        <f t="shared" si="79"/>
        <v/>
      </c>
      <c r="BM87" s="117" t="str">
        <f t="shared" si="80"/>
        <v/>
      </c>
      <c r="BN87" s="117" t="str">
        <f t="shared" si="69"/>
        <v/>
      </c>
      <c r="BO87" s="117" t="str">
        <f t="shared" si="81"/>
        <v/>
      </c>
      <c r="BP87" s="117" t="str">
        <f t="shared" si="82"/>
        <v/>
      </c>
      <c r="BQ87" s="117" t="str">
        <f t="shared" si="83"/>
        <v/>
      </c>
      <c r="BR87" s="117" t="str">
        <f t="shared" si="84"/>
        <v/>
      </c>
      <c r="BS87" s="117" t="str">
        <f t="shared" si="85"/>
        <v/>
      </c>
      <c r="BT87" s="117" t="str">
        <f t="shared" si="86"/>
        <v/>
      </c>
      <c r="BU87" s="117" t="str">
        <f t="shared" si="87"/>
        <v/>
      </c>
      <c r="BV87" s="117" t="str">
        <f t="shared" si="88"/>
        <v/>
      </c>
      <c r="BW87" s="117" t="str">
        <f t="shared" si="89"/>
        <v/>
      </c>
      <c r="BX87" s="117" t="str">
        <f t="shared" si="90"/>
        <v/>
      </c>
      <c r="BY87" s="117" t="str">
        <f t="shared" si="91"/>
        <v/>
      </c>
      <c r="BZ87" s="117" t="str">
        <f t="shared" si="92"/>
        <v/>
      </c>
      <c r="CA87" s="117" t="str">
        <f t="shared" si="93"/>
        <v/>
      </c>
      <c r="CB87" s="117" t="str">
        <f t="shared" si="94"/>
        <v/>
      </c>
      <c r="CC87" s="117" t="str">
        <f t="shared" si="95"/>
        <v/>
      </c>
      <c r="CD87" s="117" t="str">
        <f t="shared" si="96"/>
        <v/>
      </c>
      <c r="CE87" s="117" t="str">
        <f t="shared" si="97"/>
        <v/>
      </c>
      <c r="CF87" s="117" t="str">
        <f t="shared" si="98"/>
        <v/>
      </c>
      <c r="CG87" s="117" t="str">
        <f t="shared" si="99"/>
        <v/>
      </c>
      <c r="CH87" s="117" t="str">
        <f t="shared" si="100"/>
        <v/>
      </c>
      <c r="CI87" s="117" t="str">
        <f t="shared" si="101"/>
        <v/>
      </c>
      <c r="CJ87" s="117" t="str">
        <f t="shared" si="102"/>
        <v/>
      </c>
      <c r="CK87" s="117" t="str">
        <f t="shared" si="103"/>
        <v/>
      </c>
      <c r="CL87" s="117" t="str">
        <f t="shared" si="104"/>
        <v/>
      </c>
      <c r="CM87" s="117" t="str">
        <f t="shared" si="105"/>
        <v/>
      </c>
      <c r="CN87" s="117" t="str">
        <f t="shared" si="106"/>
        <v/>
      </c>
      <c r="CO87" s="117" t="str">
        <f t="shared" si="70"/>
        <v/>
      </c>
      <c r="CP87" s="117" t="str">
        <f t="shared" si="71"/>
        <v/>
      </c>
      <c r="CQ87" s="117" t="str">
        <f t="shared" si="72"/>
        <v/>
      </c>
      <c r="CR87" s="117" t="str">
        <f t="shared" si="73"/>
        <v/>
      </c>
      <c r="CS87" s="121" t="str">
        <f t="shared" si="107"/>
        <v/>
      </c>
      <c r="CT87" s="121" t="str">
        <f t="shared" si="108"/>
        <v/>
      </c>
      <c r="CU87" s="117" t="str">
        <f t="shared" si="109"/>
        <v/>
      </c>
      <c r="CV87" s="117" t="str">
        <f t="shared" si="110"/>
        <v/>
      </c>
      <c r="CW87" s="117" t="str">
        <f t="shared" si="111"/>
        <v/>
      </c>
      <c r="CX87" s="121" t="str">
        <f t="shared" si="112"/>
        <v/>
      </c>
      <c r="CY87" s="10"/>
      <c r="CZ87" s="10"/>
      <c r="DA87" s="10"/>
      <c r="DB87" s="10"/>
      <c r="DC87" s="10"/>
      <c r="DG87" s="12"/>
      <c r="DH87" s="12"/>
      <c r="DI87" s="28" t="str">
        <f t="shared" si="74"/>
        <v/>
      </c>
      <c r="DL87" s="13" t="s">
        <v>3</v>
      </c>
    </row>
    <row r="88" spans="1:116" s="11" customFormat="1" ht="25.5" x14ac:dyDescent="0.2">
      <c r="A88" s="26">
        <v>78</v>
      </c>
      <c r="B88" s="27" t="str">
        <f t="shared" si="63"/>
        <v/>
      </c>
      <c r="C88" s="124"/>
      <c r="D88" s="40"/>
      <c r="E88" s="40"/>
      <c r="F88" s="40"/>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24"/>
      <c r="AQ88" s="16"/>
      <c r="AR88" s="24"/>
      <c r="AS88" s="16"/>
      <c r="AT88" s="16"/>
      <c r="AU88" s="16"/>
      <c r="AV88" s="16"/>
      <c r="AW88" s="16"/>
      <c r="AX88" s="119"/>
      <c r="AY88" s="131"/>
      <c r="AZ88" s="131"/>
      <c r="BA88" s="131"/>
      <c r="BB88" s="131"/>
      <c r="BC88" s="117" t="str">
        <f t="shared" si="64"/>
        <v/>
      </c>
      <c r="BD88" s="117" t="str">
        <f t="shared" si="65"/>
        <v/>
      </c>
      <c r="BE88" s="117" t="str">
        <f t="shared" si="66"/>
        <v/>
      </c>
      <c r="BF88" s="117" t="str">
        <f t="shared" si="67"/>
        <v/>
      </c>
      <c r="BG88" s="117" t="str">
        <f t="shared" si="68"/>
        <v/>
      </c>
      <c r="BH88" s="117" t="str">
        <f t="shared" si="75"/>
        <v/>
      </c>
      <c r="BI88" s="117" t="str">
        <f t="shared" si="76"/>
        <v/>
      </c>
      <c r="BJ88" s="117" t="str">
        <f t="shared" si="77"/>
        <v/>
      </c>
      <c r="BK88" s="117" t="str">
        <f t="shared" si="78"/>
        <v/>
      </c>
      <c r="BL88" s="117" t="str">
        <f t="shared" si="79"/>
        <v/>
      </c>
      <c r="BM88" s="117" t="str">
        <f t="shared" si="80"/>
        <v/>
      </c>
      <c r="BN88" s="117" t="str">
        <f t="shared" si="69"/>
        <v/>
      </c>
      <c r="BO88" s="117" t="str">
        <f t="shared" si="81"/>
        <v/>
      </c>
      <c r="BP88" s="117" t="str">
        <f t="shared" si="82"/>
        <v/>
      </c>
      <c r="BQ88" s="117" t="str">
        <f t="shared" si="83"/>
        <v/>
      </c>
      <c r="BR88" s="117" t="str">
        <f t="shared" si="84"/>
        <v/>
      </c>
      <c r="BS88" s="117" t="str">
        <f t="shared" si="85"/>
        <v/>
      </c>
      <c r="BT88" s="117" t="str">
        <f t="shared" si="86"/>
        <v/>
      </c>
      <c r="BU88" s="117" t="str">
        <f t="shared" si="87"/>
        <v/>
      </c>
      <c r="BV88" s="117" t="str">
        <f t="shared" si="88"/>
        <v/>
      </c>
      <c r="BW88" s="117" t="str">
        <f t="shared" si="89"/>
        <v/>
      </c>
      <c r="BX88" s="117" t="str">
        <f t="shared" si="90"/>
        <v/>
      </c>
      <c r="BY88" s="117" t="str">
        <f t="shared" si="91"/>
        <v/>
      </c>
      <c r="BZ88" s="117" t="str">
        <f t="shared" si="92"/>
        <v/>
      </c>
      <c r="CA88" s="117" t="str">
        <f t="shared" si="93"/>
        <v/>
      </c>
      <c r="CB88" s="117" t="str">
        <f t="shared" si="94"/>
        <v/>
      </c>
      <c r="CC88" s="117" t="str">
        <f t="shared" si="95"/>
        <v/>
      </c>
      <c r="CD88" s="117" t="str">
        <f t="shared" si="96"/>
        <v/>
      </c>
      <c r="CE88" s="117" t="str">
        <f t="shared" si="97"/>
        <v/>
      </c>
      <c r="CF88" s="117" t="str">
        <f t="shared" si="98"/>
        <v/>
      </c>
      <c r="CG88" s="117" t="str">
        <f t="shared" si="99"/>
        <v/>
      </c>
      <c r="CH88" s="117" t="str">
        <f t="shared" si="100"/>
        <v/>
      </c>
      <c r="CI88" s="117" t="str">
        <f t="shared" si="101"/>
        <v/>
      </c>
      <c r="CJ88" s="117" t="str">
        <f t="shared" si="102"/>
        <v/>
      </c>
      <c r="CK88" s="117" t="str">
        <f t="shared" si="103"/>
        <v/>
      </c>
      <c r="CL88" s="117" t="str">
        <f t="shared" si="104"/>
        <v/>
      </c>
      <c r="CM88" s="117" t="str">
        <f t="shared" si="105"/>
        <v/>
      </c>
      <c r="CN88" s="117" t="str">
        <f t="shared" si="106"/>
        <v/>
      </c>
      <c r="CO88" s="117" t="str">
        <f t="shared" si="70"/>
        <v/>
      </c>
      <c r="CP88" s="117" t="str">
        <f t="shared" si="71"/>
        <v/>
      </c>
      <c r="CQ88" s="117" t="str">
        <f t="shared" si="72"/>
        <v/>
      </c>
      <c r="CR88" s="117" t="str">
        <f t="shared" si="73"/>
        <v/>
      </c>
      <c r="CS88" s="121" t="str">
        <f t="shared" si="107"/>
        <v/>
      </c>
      <c r="CT88" s="121" t="str">
        <f t="shared" si="108"/>
        <v/>
      </c>
      <c r="CU88" s="117" t="str">
        <f t="shared" si="109"/>
        <v/>
      </c>
      <c r="CV88" s="117" t="str">
        <f t="shared" si="110"/>
        <v/>
      </c>
      <c r="CW88" s="117" t="str">
        <f t="shared" si="111"/>
        <v/>
      </c>
      <c r="CX88" s="121" t="str">
        <f t="shared" si="112"/>
        <v/>
      </c>
      <c r="CY88" s="10"/>
      <c r="CZ88" s="10"/>
      <c r="DA88" s="10"/>
      <c r="DB88" s="10"/>
      <c r="DC88" s="10"/>
      <c r="DG88" s="12"/>
      <c r="DH88" s="12"/>
      <c r="DI88" s="28" t="str">
        <f t="shared" si="74"/>
        <v/>
      </c>
      <c r="DL88" s="13" t="s">
        <v>3</v>
      </c>
    </row>
    <row r="89" spans="1:116" s="11" customFormat="1" ht="25.5" x14ac:dyDescent="0.2">
      <c r="A89" s="26">
        <v>79</v>
      </c>
      <c r="B89" s="27" t="str">
        <f t="shared" si="63"/>
        <v/>
      </c>
      <c r="C89" s="124"/>
      <c r="D89" s="40"/>
      <c r="E89" s="40"/>
      <c r="F89" s="40"/>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24"/>
      <c r="AQ89" s="16"/>
      <c r="AR89" s="24"/>
      <c r="AS89" s="16"/>
      <c r="AT89" s="16"/>
      <c r="AU89" s="16"/>
      <c r="AV89" s="16"/>
      <c r="AW89" s="16"/>
      <c r="AX89" s="119"/>
      <c r="AY89" s="131"/>
      <c r="AZ89" s="131"/>
      <c r="BA89" s="131"/>
      <c r="BB89" s="131"/>
      <c r="BC89" s="117" t="str">
        <f t="shared" si="64"/>
        <v/>
      </c>
      <c r="BD89" s="117" t="str">
        <f t="shared" si="65"/>
        <v/>
      </c>
      <c r="BE89" s="117" t="str">
        <f t="shared" si="66"/>
        <v/>
      </c>
      <c r="BF89" s="117" t="str">
        <f t="shared" si="67"/>
        <v/>
      </c>
      <c r="BG89" s="117" t="str">
        <f t="shared" si="68"/>
        <v/>
      </c>
      <c r="BH89" s="117" t="str">
        <f t="shared" si="75"/>
        <v/>
      </c>
      <c r="BI89" s="117" t="str">
        <f t="shared" si="76"/>
        <v/>
      </c>
      <c r="BJ89" s="117" t="str">
        <f t="shared" si="77"/>
        <v/>
      </c>
      <c r="BK89" s="117" t="str">
        <f t="shared" si="78"/>
        <v/>
      </c>
      <c r="BL89" s="117" t="str">
        <f t="shared" si="79"/>
        <v/>
      </c>
      <c r="BM89" s="117" t="str">
        <f t="shared" si="80"/>
        <v/>
      </c>
      <c r="BN89" s="117" t="str">
        <f t="shared" si="69"/>
        <v/>
      </c>
      <c r="BO89" s="117" t="str">
        <f t="shared" si="81"/>
        <v/>
      </c>
      <c r="BP89" s="117" t="str">
        <f t="shared" si="82"/>
        <v/>
      </c>
      <c r="BQ89" s="117" t="str">
        <f t="shared" si="83"/>
        <v/>
      </c>
      <c r="BR89" s="117" t="str">
        <f t="shared" si="84"/>
        <v/>
      </c>
      <c r="BS89" s="117" t="str">
        <f t="shared" si="85"/>
        <v/>
      </c>
      <c r="BT89" s="117" t="str">
        <f t="shared" si="86"/>
        <v/>
      </c>
      <c r="BU89" s="117" t="str">
        <f t="shared" si="87"/>
        <v/>
      </c>
      <c r="BV89" s="117" t="str">
        <f t="shared" si="88"/>
        <v/>
      </c>
      <c r="BW89" s="117" t="str">
        <f t="shared" si="89"/>
        <v/>
      </c>
      <c r="BX89" s="117" t="str">
        <f t="shared" si="90"/>
        <v/>
      </c>
      <c r="BY89" s="117" t="str">
        <f t="shared" si="91"/>
        <v/>
      </c>
      <c r="BZ89" s="117" t="str">
        <f t="shared" si="92"/>
        <v/>
      </c>
      <c r="CA89" s="117" t="str">
        <f t="shared" si="93"/>
        <v/>
      </c>
      <c r="CB89" s="117" t="str">
        <f t="shared" si="94"/>
        <v/>
      </c>
      <c r="CC89" s="117" t="str">
        <f t="shared" si="95"/>
        <v/>
      </c>
      <c r="CD89" s="117" t="str">
        <f t="shared" si="96"/>
        <v/>
      </c>
      <c r="CE89" s="117" t="str">
        <f t="shared" si="97"/>
        <v/>
      </c>
      <c r="CF89" s="117" t="str">
        <f t="shared" si="98"/>
        <v/>
      </c>
      <c r="CG89" s="117" t="str">
        <f t="shared" si="99"/>
        <v/>
      </c>
      <c r="CH89" s="117" t="str">
        <f t="shared" si="100"/>
        <v/>
      </c>
      <c r="CI89" s="117" t="str">
        <f t="shared" si="101"/>
        <v/>
      </c>
      <c r="CJ89" s="117" t="str">
        <f t="shared" si="102"/>
        <v/>
      </c>
      <c r="CK89" s="117" t="str">
        <f t="shared" si="103"/>
        <v/>
      </c>
      <c r="CL89" s="117" t="str">
        <f t="shared" si="104"/>
        <v/>
      </c>
      <c r="CM89" s="117" t="str">
        <f t="shared" si="105"/>
        <v/>
      </c>
      <c r="CN89" s="117" t="str">
        <f t="shared" si="106"/>
        <v/>
      </c>
      <c r="CO89" s="117" t="str">
        <f t="shared" si="70"/>
        <v/>
      </c>
      <c r="CP89" s="117" t="str">
        <f t="shared" si="71"/>
        <v/>
      </c>
      <c r="CQ89" s="117" t="str">
        <f t="shared" si="72"/>
        <v/>
      </c>
      <c r="CR89" s="117" t="str">
        <f t="shared" si="73"/>
        <v/>
      </c>
      <c r="CS89" s="121" t="str">
        <f t="shared" si="107"/>
        <v/>
      </c>
      <c r="CT89" s="121" t="str">
        <f t="shared" si="108"/>
        <v/>
      </c>
      <c r="CU89" s="117" t="str">
        <f t="shared" si="109"/>
        <v/>
      </c>
      <c r="CV89" s="117" t="str">
        <f t="shared" si="110"/>
        <v/>
      </c>
      <c r="CW89" s="117" t="str">
        <f t="shared" si="111"/>
        <v/>
      </c>
      <c r="CX89" s="121" t="str">
        <f t="shared" si="112"/>
        <v/>
      </c>
      <c r="CY89" s="10"/>
      <c r="CZ89" s="10"/>
      <c r="DA89" s="10"/>
      <c r="DB89" s="10"/>
      <c r="DC89" s="10"/>
      <c r="DG89" s="12"/>
      <c r="DH89" s="12"/>
      <c r="DI89" s="28" t="str">
        <f t="shared" si="74"/>
        <v/>
      </c>
      <c r="DL89" s="13" t="s">
        <v>3</v>
      </c>
    </row>
    <row r="90" spans="1:116" s="11" customFormat="1" ht="25.5" x14ac:dyDescent="0.2">
      <c r="A90" s="26">
        <v>80</v>
      </c>
      <c r="B90" s="27" t="str">
        <f t="shared" si="63"/>
        <v/>
      </c>
      <c r="C90" s="124"/>
      <c r="D90" s="40"/>
      <c r="E90" s="40"/>
      <c r="F90" s="40"/>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24"/>
      <c r="AQ90" s="16"/>
      <c r="AR90" s="24"/>
      <c r="AS90" s="16"/>
      <c r="AT90" s="16"/>
      <c r="AU90" s="16"/>
      <c r="AV90" s="16"/>
      <c r="AW90" s="16"/>
      <c r="AX90" s="119"/>
      <c r="AY90" s="131"/>
      <c r="AZ90" s="131"/>
      <c r="BA90" s="131"/>
      <c r="BB90" s="131"/>
      <c r="BC90" s="117" t="str">
        <f t="shared" si="64"/>
        <v/>
      </c>
      <c r="BD90" s="117" t="str">
        <f t="shared" si="65"/>
        <v/>
      </c>
      <c r="BE90" s="117" t="str">
        <f t="shared" si="66"/>
        <v/>
      </c>
      <c r="BF90" s="117" t="str">
        <f t="shared" si="67"/>
        <v/>
      </c>
      <c r="BG90" s="117" t="str">
        <f t="shared" si="68"/>
        <v/>
      </c>
      <c r="BH90" s="117" t="str">
        <f t="shared" si="75"/>
        <v/>
      </c>
      <c r="BI90" s="117" t="str">
        <f t="shared" si="76"/>
        <v/>
      </c>
      <c r="BJ90" s="117" t="str">
        <f t="shared" si="77"/>
        <v/>
      </c>
      <c r="BK90" s="117" t="str">
        <f t="shared" si="78"/>
        <v/>
      </c>
      <c r="BL90" s="117" t="str">
        <f t="shared" si="79"/>
        <v/>
      </c>
      <c r="BM90" s="117" t="str">
        <f t="shared" si="80"/>
        <v/>
      </c>
      <c r="BN90" s="117" t="str">
        <f t="shared" si="69"/>
        <v/>
      </c>
      <c r="BO90" s="117" t="str">
        <f t="shared" si="81"/>
        <v/>
      </c>
      <c r="BP90" s="117" t="str">
        <f t="shared" si="82"/>
        <v/>
      </c>
      <c r="BQ90" s="117" t="str">
        <f t="shared" si="83"/>
        <v/>
      </c>
      <c r="BR90" s="117" t="str">
        <f t="shared" si="84"/>
        <v/>
      </c>
      <c r="BS90" s="117" t="str">
        <f t="shared" si="85"/>
        <v/>
      </c>
      <c r="BT90" s="117" t="str">
        <f t="shared" si="86"/>
        <v/>
      </c>
      <c r="BU90" s="117" t="str">
        <f t="shared" si="87"/>
        <v/>
      </c>
      <c r="BV90" s="117" t="str">
        <f t="shared" si="88"/>
        <v/>
      </c>
      <c r="BW90" s="117" t="str">
        <f t="shared" si="89"/>
        <v/>
      </c>
      <c r="BX90" s="117" t="str">
        <f t="shared" si="90"/>
        <v/>
      </c>
      <c r="BY90" s="117" t="str">
        <f t="shared" si="91"/>
        <v/>
      </c>
      <c r="BZ90" s="117" t="str">
        <f t="shared" si="92"/>
        <v/>
      </c>
      <c r="CA90" s="117" t="str">
        <f t="shared" si="93"/>
        <v/>
      </c>
      <c r="CB90" s="117" t="str">
        <f t="shared" si="94"/>
        <v/>
      </c>
      <c r="CC90" s="117" t="str">
        <f t="shared" si="95"/>
        <v/>
      </c>
      <c r="CD90" s="117" t="str">
        <f t="shared" si="96"/>
        <v/>
      </c>
      <c r="CE90" s="117" t="str">
        <f t="shared" si="97"/>
        <v/>
      </c>
      <c r="CF90" s="117" t="str">
        <f t="shared" si="98"/>
        <v/>
      </c>
      <c r="CG90" s="117" t="str">
        <f t="shared" si="99"/>
        <v/>
      </c>
      <c r="CH90" s="117" t="str">
        <f t="shared" si="100"/>
        <v/>
      </c>
      <c r="CI90" s="117" t="str">
        <f t="shared" si="101"/>
        <v/>
      </c>
      <c r="CJ90" s="117" t="str">
        <f t="shared" si="102"/>
        <v/>
      </c>
      <c r="CK90" s="117" t="str">
        <f t="shared" si="103"/>
        <v/>
      </c>
      <c r="CL90" s="117" t="str">
        <f t="shared" si="104"/>
        <v/>
      </c>
      <c r="CM90" s="117" t="str">
        <f t="shared" si="105"/>
        <v/>
      </c>
      <c r="CN90" s="117" t="str">
        <f t="shared" si="106"/>
        <v/>
      </c>
      <c r="CO90" s="117" t="str">
        <f t="shared" si="70"/>
        <v/>
      </c>
      <c r="CP90" s="117" t="str">
        <f t="shared" si="71"/>
        <v/>
      </c>
      <c r="CQ90" s="117" t="str">
        <f t="shared" si="72"/>
        <v/>
      </c>
      <c r="CR90" s="117" t="str">
        <f t="shared" si="73"/>
        <v/>
      </c>
      <c r="CS90" s="121" t="str">
        <f t="shared" si="107"/>
        <v/>
      </c>
      <c r="CT90" s="121" t="str">
        <f t="shared" si="108"/>
        <v/>
      </c>
      <c r="CU90" s="117" t="str">
        <f t="shared" si="109"/>
        <v/>
      </c>
      <c r="CV90" s="117" t="str">
        <f t="shared" si="110"/>
        <v/>
      </c>
      <c r="CW90" s="117" t="str">
        <f t="shared" si="111"/>
        <v/>
      </c>
      <c r="CX90" s="121" t="str">
        <f t="shared" si="112"/>
        <v/>
      </c>
      <c r="CY90" s="10"/>
      <c r="CZ90" s="10"/>
      <c r="DA90" s="10"/>
      <c r="DB90" s="10"/>
      <c r="DC90" s="10"/>
      <c r="DG90" s="12"/>
      <c r="DH90" s="12"/>
      <c r="DI90" s="28" t="str">
        <f t="shared" si="74"/>
        <v/>
      </c>
      <c r="DL90" s="13" t="s">
        <v>3</v>
      </c>
    </row>
    <row r="91" spans="1:116" s="11" customFormat="1" ht="25.5" x14ac:dyDescent="0.2">
      <c r="A91" s="26">
        <v>81</v>
      </c>
      <c r="B91" s="27" t="str">
        <f t="shared" si="63"/>
        <v/>
      </c>
      <c r="C91" s="124"/>
      <c r="D91" s="40"/>
      <c r="E91" s="40"/>
      <c r="F91" s="40"/>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24"/>
      <c r="AQ91" s="16"/>
      <c r="AR91" s="24"/>
      <c r="AS91" s="16"/>
      <c r="AT91" s="16"/>
      <c r="AU91" s="16"/>
      <c r="AV91" s="16"/>
      <c r="AW91" s="16"/>
      <c r="AX91" s="119"/>
      <c r="AY91" s="131"/>
      <c r="AZ91" s="131"/>
      <c r="BA91" s="131"/>
      <c r="BB91" s="131"/>
      <c r="BC91" s="117" t="str">
        <f t="shared" si="64"/>
        <v/>
      </c>
      <c r="BD91" s="117" t="str">
        <f t="shared" si="65"/>
        <v/>
      </c>
      <c r="BE91" s="117" t="str">
        <f t="shared" si="66"/>
        <v/>
      </c>
      <c r="BF91" s="117" t="str">
        <f t="shared" si="67"/>
        <v/>
      </c>
      <c r="BG91" s="117" t="str">
        <f t="shared" si="68"/>
        <v/>
      </c>
      <c r="BH91" s="117" t="str">
        <f t="shared" si="75"/>
        <v/>
      </c>
      <c r="BI91" s="117" t="str">
        <f t="shared" si="76"/>
        <v/>
      </c>
      <c r="BJ91" s="117" t="str">
        <f t="shared" si="77"/>
        <v/>
      </c>
      <c r="BK91" s="117" t="str">
        <f t="shared" si="78"/>
        <v/>
      </c>
      <c r="BL91" s="117" t="str">
        <f t="shared" si="79"/>
        <v/>
      </c>
      <c r="BM91" s="117" t="str">
        <f t="shared" si="80"/>
        <v/>
      </c>
      <c r="BN91" s="117" t="str">
        <f t="shared" si="69"/>
        <v/>
      </c>
      <c r="BO91" s="117" t="str">
        <f t="shared" si="81"/>
        <v/>
      </c>
      <c r="BP91" s="117" t="str">
        <f t="shared" si="82"/>
        <v/>
      </c>
      <c r="BQ91" s="117" t="str">
        <f t="shared" si="83"/>
        <v/>
      </c>
      <c r="BR91" s="117" t="str">
        <f t="shared" si="84"/>
        <v/>
      </c>
      <c r="BS91" s="117" t="str">
        <f t="shared" si="85"/>
        <v/>
      </c>
      <c r="BT91" s="117" t="str">
        <f t="shared" si="86"/>
        <v/>
      </c>
      <c r="BU91" s="117" t="str">
        <f t="shared" si="87"/>
        <v/>
      </c>
      <c r="BV91" s="117" t="str">
        <f t="shared" si="88"/>
        <v/>
      </c>
      <c r="BW91" s="117" t="str">
        <f t="shared" si="89"/>
        <v/>
      </c>
      <c r="BX91" s="117" t="str">
        <f t="shared" si="90"/>
        <v/>
      </c>
      <c r="BY91" s="117" t="str">
        <f t="shared" si="91"/>
        <v/>
      </c>
      <c r="BZ91" s="117" t="str">
        <f t="shared" si="92"/>
        <v/>
      </c>
      <c r="CA91" s="117" t="str">
        <f t="shared" si="93"/>
        <v/>
      </c>
      <c r="CB91" s="117" t="str">
        <f t="shared" si="94"/>
        <v/>
      </c>
      <c r="CC91" s="117" t="str">
        <f t="shared" si="95"/>
        <v/>
      </c>
      <c r="CD91" s="117" t="str">
        <f t="shared" si="96"/>
        <v/>
      </c>
      <c r="CE91" s="117" t="str">
        <f t="shared" si="97"/>
        <v/>
      </c>
      <c r="CF91" s="117" t="str">
        <f t="shared" si="98"/>
        <v/>
      </c>
      <c r="CG91" s="117" t="str">
        <f t="shared" si="99"/>
        <v/>
      </c>
      <c r="CH91" s="117" t="str">
        <f t="shared" si="100"/>
        <v/>
      </c>
      <c r="CI91" s="117" t="str">
        <f t="shared" si="101"/>
        <v/>
      </c>
      <c r="CJ91" s="117" t="str">
        <f t="shared" si="102"/>
        <v/>
      </c>
      <c r="CK91" s="117" t="str">
        <f t="shared" si="103"/>
        <v/>
      </c>
      <c r="CL91" s="117" t="str">
        <f t="shared" si="104"/>
        <v/>
      </c>
      <c r="CM91" s="117" t="str">
        <f t="shared" si="105"/>
        <v/>
      </c>
      <c r="CN91" s="117" t="str">
        <f t="shared" si="106"/>
        <v/>
      </c>
      <c r="CO91" s="117" t="str">
        <f t="shared" si="70"/>
        <v/>
      </c>
      <c r="CP91" s="117" t="str">
        <f t="shared" si="71"/>
        <v/>
      </c>
      <c r="CQ91" s="117" t="str">
        <f t="shared" si="72"/>
        <v/>
      </c>
      <c r="CR91" s="117" t="str">
        <f t="shared" si="73"/>
        <v/>
      </c>
      <c r="CS91" s="121" t="str">
        <f t="shared" si="107"/>
        <v/>
      </c>
      <c r="CT91" s="121" t="str">
        <f t="shared" si="108"/>
        <v/>
      </c>
      <c r="CU91" s="117" t="str">
        <f t="shared" si="109"/>
        <v/>
      </c>
      <c r="CV91" s="117" t="str">
        <f t="shared" si="110"/>
        <v/>
      </c>
      <c r="CW91" s="117" t="str">
        <f t="shared" si="111"/>
        <v/>
      </c>
      <c r="CX91" s="121" t="str">
        <f t="shared" si="112"/>
        <v/>
      </c>
      <c r="CY91" s="10"/>
      <c r="CZ91" s="10"/>
      <c r="DA91" s="10"/>
      <c r="DB91" s="10"/>
      <c r="DC91" s="10"/>
      <c r="DG91" s="12"/>
      <c r="DH91" s="12"/>
      <c r="DI91" s="28" t="str">
        <f t="shared" si="74"/>
        <v/>
      </c>
      <c r="DL91" s="13" t="s">
        <v>3</v>
      </c>
    </row>
    <row r="92" spans="1:116" s="11" customFormat="1" ht="25.5" x14ac:dyDescent="0.2">
      <c r="A92" s="26">
        <v>82</v>
      </c>
      <c r="B92" s="27" t="str">
        <f t="shared" si="63"/>
        <v/>
      </c>
      <c r="C92" s="124"/>
      <c r="D92" s="40"/>
      <c r="E92" s="40"/>
      <c r="F92" s="40"/>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24"/>
      <c r="AQ92" s="16"/>
      <c r="AR92" s="24"/>
      <c r="AS92" s="16"/>
      <c r="AT92" s="16"/>
      <c r="AU92" s="16"/>
      <c r="AV92" s="16"/>
      <c r="AW92" s="16"/>
      <c r="AX92" s="119"/>
      <c r="AY92" s="131"/>
      <c r="AZ92" s="131"/>
      <c r="BA92" s="131"/>
      <c r="BB92" s="131"/>
      <c r="BC92" s="117" t="str">
        <f t="shared" si="64"/>
        <v/>
      </c>
      <c r="BD92" s="117" t="str">
        <f t="shared" si="65"/>
        <v/>
      </c>
      <c r="BE92" s="117" t="str">
        <f t="shared" si="66"/>
        <v/>
      </c>
      <c r="BF92" s="117" t="str">
        <f t="shared" si="67"/>
        <v/>
      </c>
      <c r="BG92" s="117" t="str">
        <f t="shared" si="68"/>
        <v/>
      </c>
      <c r="BH92" s="117" t="str">
        <f t="shared" si="75"/>
        <v/>
      </c>
      <c r="BI92" s="117" t="str">
        <f t="shared" si="76"/>
        <v/>
      </c>
      <c r="BJ92" s="117" t="str">
        <f t="shared" si="77"/>
        <v/>
      </c>
      <c r="BK92" s="117" t="str">
        <f t="shared" si="78"/>
        <v/>
      </c>
      <c r="BL92" s="117" t="str">
        <f t="shared" si="79"/>
        <v/>
      </c>
      <c r="BM92" s="117" t="str">
        <f t="shared" si="80"/>
        <v/>
      </c>
      <c r="BN92" s="117" t="str">
        <f t="shared" si="69"/>
        <v/>
      </c>
      <c r="BO92" s="117" t="str">
        <f t="shared" si="81"/>
        <v/>
      </c>
      <c r="BP92" s="117" t="str">
        <f t="shared" si="82"/>
        <v/>
      </c>
      <c r="BQ92" s="117" t="str">
        <f t="shared" si="83"/>
        <v/>
      </c>
      <c r="BR92" s="117" t="str">
        <f t="shared" si="84"/>
        <v/>
      </c>
      <c r="BS92" s="117" t="str">
        <f t="shared" si="85"/>
        <v/>
      </c>
      <c r="BT92" s="117" t="str">
        <f t="shared" si="86"/>
        <v/>
      </c>
      <c r="BU92" s="117" t="str">
        <f t="shared" si="87"/>
        <v/>
      </c>
      <c r="BV92" s="117" t="str">
        <f t="shared" si="88"/>
        <v/>
      </c>
      <c r="BW92" s="117" t="str">
        <f t="shared" si="89"/>
        <v/>
      </c>
      <c r="BX92" s="117" t="str">
        <f t="shared" si="90"/>
        <v/>
      </c>
      <c r="BY92" s="117" t="str">
        <f t="shared" si="91"/>
        <v/>
      </c>
      <c r="BZ92" s="117" t="str">
        <f t="shared" si="92"/>
        <v/>
      </c>
      <c r="CA92" s="117" t="str">
        <f t="shared" si="93"/>
        <v/>
      </c>
      <c r="CB92" s="117" t="str">
        <f t="shared" si="94"/>
        <v/>
      </c>
      <c r="CC92" s="117" t="str">
        <f t="shared" si="95"/>
        <v/>
      </c>
      <c r="CD92" s="117" t="str">
        <f t="shared" si="96"/>
        <v/>
      </c>
      <c r="CE92" s="117" t="str">
        <f t="shared" si="97"/>
        <v/>
      </c>
      <c r="CF92" s="117" t="str">
        <f t="shared" si="98"/>
        <v/>
      </c>
      <c r="CG92" s="117" t="str">
        <f t="shared" si="99"/>
        <v/>
      </c>
      <c r="CH92" s="117" t="str">
        <f t="shared" si="100"/>
        <v/>
      </c>
      <c r="CI92" s="117" t="str">
        <f t="shared" si="101"/>
        <v/>
      </c>
      <c r="CJ92" s="117" t="str">
        <f t="shared" si="102"/>
        <v/>
      </c>
      <c r="CK92" s="117" t="str">
        <f t="shared" si="103"/>
        <v/>
      </c>
      <c r="CL92" s="117" t="str">
        <f t="shared" si="104"/>
        <v/>
      </c>
      <c r="CM92" s="117" t="str">
        <f t="shared" si="105"/>
        <v/>
      </c>
      <c r="CN92" s="117" t="str">
        <f t="shared" si="106"/>
        <v/>
      </c>
      <c r="CO92" s="117" t="str">
        <f t="shared" si="70"/>
        <v/>
      </c>
      <c r="CP92" s="117" t="str">
        <f t="shared" si="71"/>
        <v/>
      </c>
      <c r="CQ92" s="117" t="str">
        <f t="shared" si="72"/>
        <v/>
      </c>
      <c r="CR92" s="117" t="str">
        <f t="shared" si="73"/>
        <v/>
      </c>
      <c r="CS92" s="121" t="str">
        <f t="shared" si="107"/>
        <v/>
      </c>
      <c r="CT92" s="121" t="str">
        <f t="shared" si="108"/>
        <v/>
      </c>
      <c r="CU92" s="117" t="str">
        <f t="shared" si="109"/>
        <v/>
      </c>
      <c r="CV92" s="117" t="str">
        <f t="shared" si="110"/>
        <v/>
      </c>
      <c r="CW92" s="117" t="str">
        <f t="shared" si="111"/>
        <v/>
      </c>
      <c r="CX92" s="121" t="str">
        <f t="shared" si="112"/>
        <v/>
      </c>
      <c r="CY92" s="10"/>
      <c r="CZ92" s="10"/>
      <c r="DA92" s="10"/>
      <c r="DB92" s="10"/>
      <c r="DC92" s="10"/>
      <c r="DG92" s="12"/>
      <c r="DH92" s="12"/>
      <c r="DI92" s="28" t="str">
        <f t="shared" si="74"/>
        <v/>
      </c>
      <c r="DL92" s="13" t="s">
        <v>3</v>
      </c>
    </row>
    <row r="93" spans="1:116" s="11" customFormat="1" ht="25.5" x14ac:dyDescent="0.2">
      <c r="A93" s="26">
        <v>83</v>
      </c>
      <c r="B93" s="27" t="str">
        <f t="shared" si="63"/>
        <v/>
      </c>
      <c r="C93" s="124"/>
      <c r="D93" s="40"/>
      <c r="E93" s="40"/>
      <c r="F93" s="40"/>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24"/>
      <c r="AQ93" s="16"/>
      <c r="AR93" s="24"/>
      <c r="AS93" s="16"/>
      <c r="AT93" s="16"/>
      <c r="AU93" s="16"/>
      <c r="AV93" s="16"/>
      <c r="AW93" s="16"/>
      <c r="AX93" s="119"/>
      <c r="AY93" s="131"/>
      <c r="AZ93" s="131"/>
      <c r="BA93" s="131"/>
      <c r="BB93" s="131"/>
      <c r="BC93" s="117" t="str">
        <f t="shared" si="64"/>
        <v/>
      </c>
      <c r="BD93" s="117" t="str">
        <f t="shared" si="65"/>
        <v/>
      </c>
      <c r="BE93" s="117" t="str">
        <f t="shared" si="66"/>
        <v/>
      </c>
      <c r="BF93" s="117" t="str">
        <f t="shared" si="67"/>
        <v/>
      </c>
      <c r="BG93" s="117" t="str">
        <f t="shared" si="68"/>
        <v/>
      </c>
      <c r="BH93" s="117" t="str">
        <f t="shared" si="75"/>
        <v/>
      </c>
      <c r="BI93" s="117" t="str">
        <f t="shared" si="76"/>
        <v/>
      </c>
      <c r="BJ93" s="117" t="str">
        <f t="shared" si="77"/>
        <v/>
      </c>
      <c r="BK93" s="117" t="str">
        <f t="shared" si="78"/>
        <v/>
      </c>
      <c r="BL93" s="117" t="str">
        <f t="shared" si="79"/>
        <v/>
      </c>
      <c r="BM93" s="117" t="str">
        <f t="shared" si="80"/>
        <v/>
      </c>
      <c r="BN93" s="117" t="str">
        <f t="shared" si="69"/>
        <v/>
      </c>
      <c r="BO93" s="117" t="str">
        <f t="shared" si="81"/>
        <v/>
      </c>
      <c r="BP93" s="117" t="str">
        <f t="shared" si="82"/>
        <v/>
      </c>
      <c r="BQ93" s="117" t="str">
        <f t="shared" si="83"/>
        <v/>
      </c>
      <c r="BR93" s="117" t="str">
        <f t="shared" si="84"/>
        <v/>
      </c>
      <c r="BS93" s="117" t="str">
        <f t="shared" si="85"/>
        <v/>
      </c>
      <c r="BT93" s="117" t="str">
        <f t="shared" si="86"/>
        <v/>
      </c>
      <c r="BU93" s="117" t="str">
        <f t="shared" si="87"/>
        <v/>
      </c>
      <c r="BV93" s="117" t="str">
        <f t="shared" si="88"/>
        <v/>
      </c>
      <c r="BW93" s="117" t="str">
        <f t="shared" si="89"/>
        <v/>
      </c>
      <c r="BX93" s="117" t="str">
        <f t="shared" si="90"/>
        <v/>
      </c>
      <c r="BY93" s="117" t="str">
        <f t="shared" si="91"/>
        <v/>
      </c>
      <c r="BZ93" s="117" t="str">
        <f t="shared" si="92"/>
        <v/>
      </c>
      <c r="CA93" s="117" t="str">
        <f t="shared" si="93"/>
        <v/>
      </c>
      <c r="CB93" s="117" t="str">
        <f t="shared" si="94"/>
        <v/>
      </c>
      <c r="CC93" s="117" t="str">
        <f t="shared" si="95"/>
        <v/>
      </c>
      <c r="CD93" s="117" t="str">
        <f t="shared" si="96"/>
        <v/>
      </c>
      <c r="CE93" s="117" t="str">
        <f t="shared" si="97"/>
        <v/>
      </c>
      <c r="CF93" s="117" t="str">
        <f t="shared" si="98"/>
        <v/>
      </c>
      <c r="CG93" s="117" t="str">
        <f t="shared" si="99"/>
        <v/>
      </c>
      <c r="CH93" s="117" t="str">
        <f t="shared" si="100"/>
        <v/>
      </c>
      <c r="CI93" s="117" t="str">
        <f t="shared" si="101"/>
        <v/>
      </c>
      <c r="CJ93" s="117" t="str">
        <f t="shared" si="102"/>
        <v/>
      </c>
      <c r="CK93" s="117" t="str">
        <f t="shared" si="103"/>
        <v/>
      </c>
      <c r="CL93" s="117" t="str">
        <f t="shared" si="104"/>
        <v/>
      </c>
      <c r="CM93" s="117" t="str">
        <f t="shared" si="105"/>
        <v/>
      </c>
      <c r="CN93" s="117" t="str">
        <f t="shared" si="106"/>
        <v/>
      </c>
      <c r="CO93" s="117" t="str">
        <f t="shared" si="70"/>
        <v/>
      </c>
      <c r="CP93" s="117" t="str">
        <f t="shared" si="71"/>
        <v/>
      </c>
      <c r="CQ93" s="117" t="str">
        <f t="shared" si="72"/>
        <v/>
      </c>
      <c r="CR93" s="117" t="str">
        <f t="shared" si="73"/>
        <v/>
      </c>
      <c r="CS93" s="121" t="str">
        <f t="shared" si="107"/>
        <v/>
      </c>
      <c r="CT93" s="121" t="str">
        <f t="shared" si="108"/>
        <v/>
      </c>
      <c r="CU93" s="117" t="str">
        <f t="shared" si="109"/>
        <v/>
      </c>
      <c r="CV93" s="117" t="str">
        <f t="shared" si="110"/>
        <v/>
      </c>
      <c r="CW93" s="117" t="str">
        <f t="shared" si="111"/>
        <v/>
      </c>
      <c r="CX93" s="121" t="str">
        <f t="shared" si="112"/>
        <v/>
      </c>
      <c r="CY93" s="10"/>
      <c r="CZ93" s="10"/>
      <c r="DA93" s="10"/>
      <c r="DB93" s="10"/>
      <c r="DC93" s="10"/>
      <c r="DG93" s="12"/>
      <c r="DH93" s="12"/>
      <c r="DI93" s="28" t="str">
        <f t="shared" si="74"/>
        <v/>
      </c>
      <c r="DL93" s="13" t="s">
        <v>3</v>
      </c>
    </row>
    <row r="94" spans="1:116" s="11" customFormat="1" ht="25.5" x14ac:dyDescent="0.2">
      <c r="A94" s="26">
        <v>84</v>
      </c>
      <c r="B94" s="27" t="str">
        <f t="shared" si="63"/>
        <v/>
      </c>
      <c r="C94" s="124"/>
      <c r="D94" s="40"/>
      <c r="E94" s="40"/>
      <c r="F94" s="40"/>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24"/>
      <c r="AQ94" s="16"/>
      <c r="AR94" s="24"/>
      <c r="AS94" s="16"/>
      <c r="AT94" s="16"/>
      <c r="AU94" s="16"/>
      <c r="AV94" s="16"/>
      <c r="AW94" s="16"/>
      <c r="AX94" s="119"/>
      <c r="AY94" s="131"/>
      <c r="AZ94" s="131"/>
      <c r="BA94" s="131"/>
      <c r="BB94" s="131"/>
      <c r="BC94" s="117" t="str">
        <f t="shared" si="64"/>
        <v/>
      </c>
      <c r="BD94" s="117" t="str">
        <f t="shared" si="65"/>
        <v/>
      </c>
      <c r="BE94" s="117" t="str">
        <f t="shared" si="66"/>
        <v/>
      </c>
      <c r="BF94" s="117" t="str">
        <f t="shared" si="67"/>
        <v/>
      </c>
      <c r="BG94" s="117" t="str">
        <f t="shared" si="68"/>
        <v/>
      </c>
      <c r="BH94" s="117" t="str">
        <f t="shared" si="75"/>
        <v/>
      </c>
      <c r="BI94" s="117" t="str">
        <f t="shared" si="76"/>
        <v/>
      </c>
      <c r="BJ94" s="117" t="str">
        <f t="shared" si="77"/>
        <v/>
      </c>
      <c r="BK94" s="117" t="str">
        <f t="shared" si="78"/>
        <v/>
      </c>
      <c r="BL94" s="117" t="str">
        <f t="shared" si="79"/>
        <v/>
      </c>
      <c r="BM94" s="117" t="str">
        <f t="shared" si="80"/>
        <v/>
      </c>
      <c r="BN94" s="117" t="str">
        <f t="shared" si="69"/>
        <v/>
      </c>
      <c r="BO94" s="117" t="str">
        <f t="shared" si="81"/>
        <v/>
      </c>
      <c r="BP94" s="117" t="str">
        <f t="shared" si="82"/>
        <v/>
      </c>
      <c r="BQ94" s="117" t="str">
        <f t="shared" si="83"/>
        <v/>
      </c>
      <c r="BR94" s="117" t="str">
        <f t="shared" si="84"/>
        <v/>
      </c>
      <c r="BS94" s="117" t="str">
        <f t="shared" si="85"/>
        <v/>
      </c>
      <c r="BT94" s="117" t="str">
        <f t="shared" si="86"/>
        <v/>
      </c>
      <c r="BU94" s="117" t="str">
        <f t="shared" si="87"/>
        <v/>
      </c>
      <c r="BV94" s="117" t="str">
        <f t="shared" si="88"/>
        <v/>
      </c>
      <c r="BW94" s="117" t="str">
        <f t="shared" si="89"/>
        <v/>
      </c>
      <c r="BX94" s="117" t="str">
        <f t="shared" si="90"/>
        <v/>
      </c>
      <c r="BY94" s="117" t="str">
        <f t="shared" si="91"/>
        <v/>
      </c>
      <c r="BZ94" s="117" t="str">
        <f t="shared" si="92"/>
        <v/>
      </c>
      <c r="CA94" s="117" t="str">
        <f t="shared" si="93"/>
        <v/>
      </c>
      <c r="CB94" s="117" t="str">
        <f t="shared" si="94"/>
        <v/>
      </c>
      <c r="CC94" s="117" t="str">
        <f t="shared" si="95"/>
        <v/>
      </c>
      <c r="CD94" s="117" t="str">
        <f t="shared" si="96"/>
        <v/>
      </c>
      <c r="CE94" s="117" t="str">
        <f t="shared" si="97"/>
        <v/>
      </c>
      <c r="CF94" s="117" t="str">
        <f t="shared" si="98"/>
        <v/>
      </c>
      <c r="CG94" s="117" t="str">
        <f t="shared" si="99"/>
        <v/>
      </c>
      <c r="CH94" s="117" t="str">
        <f t="shared" si="100"/>
        <v/>
      </c>
      <c r="CI94" s="117" t="str">
        <f t="shared" si="101"/>
        <v/>
      </c>
      <c r="CJ94" s="117" t="str">
        <f t="shared" si="102"/>
        <v/>
      </c>
      <c r="CK94" s="117" t="str">
        <f t="shared" si="103"/>
        <v/>
      </c>
      <c r="CL94" s="117" t="str">
        <f t="shared" si="104"/>
        <v/>
      </c>
      <c r="CM94" s="117" t="str">
        <f t="shared" si="105"/>
        <v/>
      </c>
      <c r="CN94" s="117" t="str">
        <f t="shared" si="106"/>
        <v/>
      </c>
      <c r="CO94" s="117" t="str">
        <f t="shared" si="70"/>
        <v/>
      </c>
      <c r="CP94" s="117" t="str">
        <f t="shared" si="71"/>
        <v/>
      </c>
      <c r="CQ94" s="117" t="str">
        <f t="shared" si="72"/>
        <v/>
      </c>
      <c r="CR94" s="117" t="str">
        <f t="shared" si="73"/>
        <v/>
      </c>
      <c r="CS94" s="121" t="str">
        <f t="shared" si="107"/>
        <v/>
      </c>
      <c r="CT94" s="121" t="str">
        <f t="shared" si="108"/>
        <v/>
      </c>
      <c r="CU94" s="117" t="str">
        <f t="shared" si="109"/>
        <v/>
      </c>
      <c r="CV94" s="117" t="str">
        <f t="shared" si="110"/>
        <v/>
      </c>
      <c r="CW94" s="117" t="str">
        <f t="shared" si="111"/>
        <v/>
      </c>
      <c r="CX94" s="121" t="str">
        <f t="shared" si="112"/>
        <v/>
      </c>
      <c r="CY94" s="10"/>
      <c r="CZ94" s="10"/>
      <c r="DA94" s="10"/>
      <c r="DB94" s="10"/>
      <c r="DC94" s="10"/>
      <c r="DG94" s="12"/>
      <c r="DH94" s="12"/>
      <c r="DI94" s="28" t="str">
        <f t="shared" si="74"/>
        <v/>
      </c>
      <c r="DL94" s="13" t="s">
        <v>3</v>
      </c>
    </row>
    <row r="95" spans="1:116" s="11" customFormat="1" ht="25.5" x14ac:dyDescent="0.2">
      <c r="A95" s="26">
        <v>85</v>
      </c>
      <c r="B95" s="27" t="str">
        <f t="shared" si="63"/>
        <v/>
      </c>
      <c r="C95" s="124"/>
      <c r="D95" s="40"/>
      <c r="E95" s="40"/>
      <c r="F95" s="40"/>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24"/>
      <c r="AQ95" s="16"/>
      <c r="AR95" s="24"/>
      <c r="AS95" s="16"/>
      <c r="AT95" s="16"/>
      <c r="AU95" s="16"/>
      <c r="AV95" s="16"/>
      <c r="AW95" s="16"/>
      <c r="AX95" s="119"/>
      <c r="AY95" s="131"/>
      <c r="AZ95" s="131"/>
      <c r="BA95" s="131"/>
      <c r="BB95" s="131"/>
      <c r="BC95" s="117" t="str">
        <f t="shared" si="64"/>
        <v/>
      </c>
      <c r="BD95" s="117" t="str">
        <f t="shared" si="65"/>
        <v/>
      </c>
      <c r="BE95" s="117" t="str">
        <f t="shared" si="66"/>
        <v/>
      </c>
      <c r="BF95" s="117" t="str">
        <f t="shared" si="67"/>
        <v/>
      </c>
      <c r="BG95" s="117" t="str">
        <f t="shared" si="68"/>
        <v/>
      </c>
      <c r="BH95" s="117" t="str">
        <f t="shared" si="75"/>
        <v/>
      </c>
      <c r="BI95" s="117" t="str">
        <f t="shared" si="76"/>
        <v/>
      </c>
      <c r="BJ95" s="117" t="str">
        <f t="shared" si="77"/>
        <v/>
      </c>
      <c r="BK95" s="117" t="str">
        <f t="shared" si="78"/>
        <v/>
      </c>
      <c r="BL95" s="117" t="str">
        <f t="shared" si="79"/>
        <v/>
      </c>
      <c r="BM95" s="117" t="str">
        <f t="shared" si="80"/>
        <v/>
      </c>
      <c r="BN95" s="117" t="str">
        <f t="shared" si="69"/>
        <v/>
      </c>
      <c r="BO95" s="117" t="str">
        <f t="shared" si="81"/>
        <v/>
      </c>
      <c r="BP95" s="117" t="str">
        <f t="shared" si="82"/>
        <v/>
      </c>
      <c r="BQ95" s="117" t="str">
        <f t="shared" si="83"/>
        <v/>
      </c>
      <c r="BR95" s="117" t="str">
        <f t="shared" si="84"/>
        <v/>
      </c>
      <c r="BS95" s="117" t="str">
        <f t="shared" si="85"/>
        <v/>
      </c>
      <c r="BT95" s="117" t="str">
        <f t="shared" si="86"/>
        <v/>
      </c>
      <c r="BU95" s="117" t="str">
        <f t="shared" si="87"/>
        <v/>
      </c>
      <c r="BV95" s="117" t="str">
        <f t="shared" si="88"/>
        <v/>
      </c>
      <c r="BW95" s="117" t="str">
        <f t="shared" si="89"/>
        <v/>
      </c>
      <c r="BX95" s="117" t="str">
        <f t="shared" si="90"/>
        <v/>
      </c>
      <c r="BY95" s="117" t="str">
        <f t="shared" si="91"/>
        <v/>
      </c>
      <c r="BZ95" s="117" t="str">
        <f t="shared" si="92"/>
        <v/>
      </c>
      <c r="CA95" s="117" t="str">
        <f t="shared" si="93"/>
        <v/>
      </c>
      <c r="CB95" s="117" t="str">
        <f t="shared" si="94"/>
        <v/>
      </c>
      <c r="CC95" s="117" t="str">
        <f t="shared" si="95"/>
        <v/>
      </c>
      <c r="CD95" s="117" t="str">
        <f t="shared" si="96"/>
        <v/>
      </c>
      <c r="CE95" s="117" t="str">
        <f t="shared" si="97"/>
        <v/>
      </c>
      <c r="CF95" s="117" t="str">
        <f t="shared" si="98"/>
        <v/>
      </c>
      <c r="CG95" s="117" t="str">
        <f t="shared" si="99"/>
        <v/>
      </c>
      <c r="CH95" s="117" t="str">
        <f t="shared" si="100"/>
        <v/>
      </c>
      <c r="CI95" s="117" t="str">
        <f t="shared" si="101"/>
        <v/>
      </c>
      <c r="CJ95" s="117" t="str">
        <f t="shared" si="102"/>
        <v/>
      </c>
      <c r="CK95" s="117" t="str">
        <f t="shared" si="103"/>
        <v/>
      </c>
      <c r="CL95" s="117" t="str">
        <f t="shared" si="104"/>
        <v/>
      </c>
      <c r="CM95" s="117" t="str">
        <f t="shared" si="105"/>
        <v/>
      </c>
      <c r="CN95" s="117" t="str">
        <f t="shared" si="106"/>
        <v/>
      </c>
      <c r="CO95" s="117" t="str">
        <f t="shared" si="70"/>
        <v/>
      </c>
      <c r="CP95" s="117" t="str">
        <f t="shared" si="71"/>
        <v/>
      </c>
      <c r="CQ95" s="117" t="str">
        <f t="shared" si="72"/>
        <v/>
      </c>
      <c r="CR95" s="117" t="str">
        <f t="shared" si="73"/>
        <v/>
      </c>
      <c r="CS95" s="121" t="str">
        <f t="shared" si="107"/>
        <v/>
      </c>
      <c r="CT95" s="121" t="str">
        <f t="shared" si="108"/>
        <v/>
      </c>
      <c r="CU95" s="117" t="str">
        <f t="shared" si="109"/>
        <v/>
      </c>
      <c r="CV95" s="117" t="str">
        <f t="shared" si="110"/>
        <v/>
      </c>
      <c r="CW95" s="117" t="str">
        <f t="shared" si="111"/>
        <v/>
      </c>
      <c r="CX95" s="121" t="str">
        <f t="shared" si="112"/>
        <v/>
      </c>
      <c r="CY95" s="10"/>
      <c r="CZ95" s="10"/>
      <c r="DA95" s="10"/>
      <c r="DB95" s="10"/>
      <c r="DC95" s="10"/>
      <c r="DG95" s="12"/>
      <c r="DH95" s="12"/>
      <c r="DI95" s="28" t="str">
        <f t="shared" si="74"/>
        <v/>
      </c>
      <c r="DL95" s="13" t="s">
        <v>3</v>
      </c>
    </row>
    <row r="96" spans="1:116" s="11" customFormat="1" ht="25.5" x14ac:dyDescent="0.2">
      <c r="A96" s="26">
        <v>86</v>
      </c>
      <c r="B96" s="27" t="str">
        <f t="shared" si="63"/>
        <v/>
      </c>
      <c r="C96" s="124"/>
      <c r="D96" s="40"/>
      <c r="E96" s="40"/>
      <c r="F96" s="40"/>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24"/>
      <c r="AQ96" s="16"/>
      <c r="AR96" s="24"/>
      <c r="AS96" s="16"/>
      <c r="AT96" s="16"/>
      <c r="AU96" s="16"/>
      <c r="AV96" s="16"/>
      <c r="AW96" s="16"/>
      <c r="AX96" s="119"/>
      <c r="AY96" s="131"/>
      <c r="AZ96" s="131"/>
      <c r="BA96" s="131"/>
      <c r="BB96" s="131"/>
      <c r="BC96" s="117" t="str">
        <f t="shared" si="64"/>
        <v/>
      </c>
      <c r="BD96" s="117" t="str">
        <f t="shared" si="65"/>
        <v/>
      </c>
      <c r="BE96" s="117" t="str">
        <f t="shared" si="66"/>
        <v/>
      </c>
      <c r="BF96" s="117" t="str">
        <f t="shared" si="67"/>
        <v/>
      </c>
      <c r="BG96" s="117" t="str">
        <f t="shared" si="68"/>
        <v/>
      </c>
      <c r="BH96" s="117" t="str">
        <f t="shared" si="75"/>
        <v/>
      </c>
      <c r="BI96" s="117" t="str">
        <f t="shared" si="76"/>
        <v/>
      </c>
      <c r="BJ96" s="117" t="str">
        <f t="shared" si="77"/>
        <v/>
      </c>
      <c r="BK96" s="117" t="str">
        <f t="shared" si="78"/>
        <v/>
      </c>
      <c r="BL96" s="117" t="str">
        <f t="shared" si="79"/>
        <v/>
      </c>
      <c r="BM96" s="117" t="str">
        <f t="shared" si="80"/>
        <v/>
      </c>
      <c r="BN96" s="117" t="str">
        <f t="shared" si="69"/>
        <v/>
      </c>
      <c r="BO96" s="117" t="str">
        <f t="shared" si="81"/>
        <v/>
      </c>
      <c r="BP96" s="117" t="str">
        <f t="shared" si="82"/>
        <v/>
      </c>
      <c r="BQ96" s="117" t="str">
        <f t="shared" si="83"/>
        <v/>
      </c>
      <c r="BR96" s="117" t="str">
        <f t="shared" si="84"/>
        <v/>
      </c>
      <c r="BS96" s="117" t="str">
        <f t="shared" si="85"/>
        <v/>
      </c>
      <c r="BT96" s="117" t="str">
        <f t="shared" si="86"/>
        <v/>
      </c>
      <c r="BU96" s="117" t="str">
        <f t="shared" si="87"/>
        <v/>
      </c>
      <c r="BV96" s="117" t="str">
        <f t="shared" si="88"/>
        <v/>
      </c>
      <c r="BW96" s="117" t="str">
        <f t="shared" si="89"/>
        <v/>
      </c>
      <c r="BX96" s="117" t="str">
        <f t="shared" si="90"/>
        <v/>
      </c>
      <c r="BY96" s="117" t="str">
        <f t="shared" si="91"/>
        <v/>
      </c>
      <c r="BZ96" s="117" t="str">
        <f t="shared" si="92"/>
        <v/>
      </c>
      <c r="CA96" s="117" t="str">
        <f t="shared" si="93"/>
        <v/>
      </c>
      <c r="CB96" s="117" t="str">
        <f t="shared" si="94"/>
        <v/>
      </c>
      <c r="CC96" s="117" t="str">
        <f t="shared" si="95"/>
        <v/>
      </c>
      <c r="CD96" s="117" t="str">
        <f t="shared" si="96"/>
        <v/>
      </c>
      <c r="CE96" s="117" t="str">
        <f t="shared" si="97"/>
        <v/>
      </c>
      <c r="CF96" s="117" t="str">
        <f t="shared" si="98"/>
        <v/>
      </c>
      <c r="CG96" s="117" t="str">
        <f t="shared" si="99"/>
        <v/>
      </c>
      <c r="CH96" s="117" t="str">
        <f t="shared" si="100"/>
        <v/>
      </c>
      <c r="CI96" s="117" t="str">
        <f t="shared" si="101"/>
        <v/>
      </c>
      <c r="CJ96" s="117" t="str">
        <f t="shared" si="102"/>
        <v/>
      </c>
      <c r="CK96" s="117" t="str">
        <f t="shared" si="103"/>
        <v/>
      </c>
      <c r="CL96" s="117" t="str">
        <f t="shared" si="104"/>
        <v/>
      </c>
      <c r="CM96" s="117" t="str">
        <f t="shared" si="105"/>
        <v/>
      </c>
      <c r="CN96" s="117" t="str">
        <f t="shared" si="106"/>
        <v/>
      </c>
      <c r="CO96" s="117" t="str">
        <f t="shared" si="70"/>
        <v/>
      </c>
      <c r="CP96" s="117" t="str">
        <f t="shared" si="71"/>
        <v/>
      </c>
      <c r="CQ96" s="117" t="str">
        <f t="shared" si="72"/>
        <v/>
      </c>
      <c r="CR96" s="117" t="str">
        <f t="shared" si="73"/>
        <v/>
      </c>
      <c r="CS96" s="121" t="str">
        <f t="shared" si="107"/>
        <v/>
      </c>
      <c r="CT96" s="121" t="str">
        <f t="shared" si="108"/>
        <v/>
      </c>
      <c r="CU96" s="117" t="str">
        <f t="shared" si="109"/>
        <v/>
      </c>
      <c r="CV96" s="117" t="str">
        <f t="shared" si="110"/>
        <v/>
      </c>
      <c r="CW96" s="117" t="str">
        <f t="shared" si="111"/>
        <v/>
      </c>
      <c r="CX96" s="121" t="str">
        <f t="shared" si="112"/>
        <v/>
      </c>
      <c r="CY96" s="10"/>
      <c r="CZ96" s="10"/>
      <c r="DA96" s="10"/>
      <c r="DB96" s="10"/>
      <c r="DC96" s="10"/>
      <c r="DG96" s="12"/>
      <c r="DH96" s="12"/>
      <c r="DI96" s="28" t="str">
        <f t="shared" si="74"/>
        <v/>
      </c>
      <c r="DL96" s="13" t="s">
        <v>3</v>
      </c>
    </row>
    <row r="97" spans="1:116" s="11" customFormat="1" ht="25.5" x14ac:dyDescent="0.2">
      <c r="A97" s="26">
        <v>87</v>
      </c>
      <c r="B97" s="27" t="str">
        <f t="shared" si="63"/>
        <v/>
      </c>
      <c r="C97" s="124"/>
      <c r="D97" s="40"/>
      <c r="E97" s="40"/>
      <c r="F97" s="40"/>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24"/>
      <c r="AQ97" s="16"/>
      <c r="AR97" s="24"/>
      <c r="AS97" s="16"/>
      <c r="AT97" s="16"/>
      <c r="AU97" s="16"/>
      <c r="AV97" s="16"/>
      <c r="AW97" s="16"/>
      <c r="AX97" s="119"/>
      <c r="AY97" s="131"/>
      <c r="AZ97" s="131"/>
      <c r="BA97" s="131"/>
      <c r="BB97" s="131"/>
      <c r="BC97" s="117" t="str">
        <f t="shared" si="64"/>
        <v/>
      </c>
      <c r="BD97" s="117" t="str">
        <f t="shared" si="65"/>
        <v/>
      </c>
      <c r="BE97" s="117" t="str">
        <f t="shared" si="66"/>
        <v/>
      </c>
      <c r="BF97" s="117" t="str">
        <f t="shared" si="67"/>
        <v/>
      </c>
      <c r="BG97" s="117" t="str">
        <f t="shared" si="68"/>
        <v/>
      </c>
      <c r="BH97" s="117" t="str">
        <f t="shared" si="75"/>
        <v/>
      </c>
      <c r="BI97" s="117" t="str">
        <f t="shared" si="76"/>
        <v/>
      </c>
      <c r="BJ97" s="117" t="str">
        <f t="shared" si="77"/>
        <v/>
      </c>
      <c r="BK97" s="117" t="str">
        <f t="shared" si="78"/>
        <v/>
      </c>
      <c r="BL97" s="117" t="str">
        <f t="shared" si="79"/>
        <v/>
      </c>
      <c r="BM97" s="117" t="str">
        <f t="shared" si="80"/>
        <v/>
      </c>
      <c r="BN97" s="117" t="str">
        <f t="shared" si="69"/>
        <v/>
      </c>
      <c r="BO97" s="117" t="str">
        <f t="shared" si="81"/>
        <v/>
      </c>
      <c r="BP97" s="117" t="str">
        <f t="shared" si="82"/>
        <v/>
      </c>
      <c r="BQ97" s="117" t="str">
        <f t="shared" si="83"/>
        <v/>
      </c>
      <c r="BR97" s="117" t="str">
        <f t="shared" si="84"/>
        <v/>
      </c>
      <c r="BS97" s="117" t="str">
        <f t="shared" si="85"/>
        <v/>
      </c>
      <c r="BT97" s="117" t="str">
        <f t="shared" si="86"/>
        <v/>
      </c>
      <c r="BU97" s="117" t="str">
        <f t="shared" si="87"/>
        <v/>
      </c>
      <c r="BV97" s="117" t="str">
        <f t="shared" si="88"/>
        <v/>
      </c>
      <c r="BW97" s="117" t="str">
        <f t="shared" si="89"/>
        <v/>
      </c>
      <c r="BX97" s="117" t="str">
        <f t="shared" si="90"/>
        <v/>
      </c>
      <c r="BY97" s="117" t="str">
        <f t="shared" si="91"/>
        <v/>
      </c>
      <c r="BZ97" s="117" t="str">
        <f t="shared" si="92"/>
        <v/>
      </c>
      <c r="CA97" s="117" t="str">
        <f t="shared" si="93"/>
        <v/>
      </c>
      <c r="CB97" s="117" t="str">
        <f t="shared" si="94"/>
        <v/>
      </c>
      <c r="CC97" s="117" t="str">
        <f t="shared" si="95"/>
        <v/>
      </c>
      <c r="CD97" s="117" t="str">
        <f t="shared" si="96"/>
        <v/>
      </c>
      <c r="CE97" s="117" t="str">
        <f t="shared" si="97"/>
        <v/>
      </c>
      <c r="CF97" s="117" t="str">
        <f t="shared" si="98"/>
        <v/>
      </c>
      <c r="CG97" s="117" t="str">
        <f t="shared" si="99"/>
        <v/>
      </c>
      <c r="CH97" s="117" t="str">
        <f t="shared" si="100"/>
        <v/>
      </c>
      <c r="CI97" s="117" t="str">
        <f t="shared" si="101"/>
        <v/>
      </c>
      <c r="CJ97" s="117" t="str">
        <f t="shared" si="102"/>
        <v/>
      </c>
      <c r="CK97" s="117" t="str">
        <f t="shared" si="103"/>
        <v/>
      </c>
      <c r="CL97" s="117" t="str">
        <f t="shared" si="104"/>
        <v/>
      </c>
      <c r="CM97" s="117" t="str">
        <f t="shared" si="105"/>
        <v/>
      </c>
      <c r="CN97" s="117" t="str">
        <f t="shared" si="106"/>
        <v/>
      </c>
      <c r="CO97" s="117" t="str">
        <f t="shared" si="70"/>
        <v/>
      </c>
      <c r="CP97" s="117" t="str">
        <f t="shared" si="71"/>
        <v/>
      </c>
      <c r="CQ97" s="117" t="str">
        <f t="shared" si="72"/>
        <v/>
      </c>
      <c r="CR97" s="117" t="str">
        <f t="shared" si="73"/>
        <v/>
      </c>
      <c r="CS97" s="121" t="str">
        <f t="shared" si="107"/>
        <v/>
      </c>
      <c r="CT97" s="121" t="str">
        <f t="shared" si="108"/>
        <v/>
      </c>
      <c r="CU97" s="117" t="str">
        <f t="shared" si="109"/>
        <v/>
      </c>
      <c r="CV97" s="117" t="str">
        <f t="shared" si="110"/>
        <v/>
      </c>
      <c r="CW97" s="117" t="str">
        <f t="shared" si="111"/>
        <v/>
      </c>
      <c r="CX97" s="121" t="str">
        <f t="shared" si="112"/>
        <v/>
      </c>
      <c r="CY97" s="10"/>
      <c r="CZ97" s="10"/>
      <c r="DA97" s="10"/>
      <c r="DB97" s="10"/>
      <c r="DC97" s="10"/>
      <c r="DG97" s="12"/>
      <c r="DH97" s="12"/>
      <c r="DI97" s="28" t="str">
        <f t="shared" si="74"/>
        <v/>
      </c>
      <c r="DL97" s="13" t="s">
        <v>3</v>
      </c>
    </row>
    <row r="98" spans="1:116" s="11" customFormat="1" ht="25.5" x14ac:dyDescent="0.2">
      <c r="A98" s="26">
        <v>88</v>
      </c>
      <c r="B98" s="27" t="str">
        <f t="shared" si="63"/>
        <v/>
      </c>
      <c r="C98" s="124"/>
      <c r="D98" s="40"/>
      <c r="E98" s="40"/>
      <c r="F98" s="40"/>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24"/>
      <c r="AQ98" s="16"/>
      <c r="AR98" s="24"/>
      <c r="AS98" s="16"/>
      <c r="AT98" s="16"/>
      <c r="AU98" s="16"/>
      <c r="AV98" s="16"/>
      <c r="AW98" s="16"/>
      <c r="AX98" s="119"/>
      <c r="AY98" s="131"/>
      <c r="AZ98" s="131"/>
      <c r="BA98" s="131"/>
      <c r="BB98" s="131"/>
      <c r="BC98" s="117" t="str">
        <f t="shared" si="64"/>
        <v/>
      </c>
      <c r="BD98" s="117" t="str">
        <f t="shared" si="65"/>
        <v/>
      </c>
      <c r="BE98" s="117" t="str">
        <f t="shared" si="66"/>
        <v/>
      </c>
      <c r="BF98" s="117" t="str">
        <f t="shared" si="67"/>
        <v/>
      </c>
      <c r="BG98" s="117" t="str">
        <f t="shared" si="68"/>
        <v/>
      </c>
      <c r="BH98" s="117" t="str">
        <f t="shared" si="75"/>
        <v/>
      </c>
      <c r="BI98" s="117" t="str">
        <f t="shared" si="76"/>
        <v/>
      </c>
      <c r="BJ98" s="117" t="str">
        <f t="shared" si="77"/>
        <v/>
      </c>
      <c r="BK98" s="117" t="str">
        <f t="shared" si="78"/>
        <v/>
      </c>
      <c r="BL98" s="117" t="str">
        <f t="shared" si="79"/>
        <v/>
      </c>
      <c r="BM98" s="117" t="str">
        <f t="shared" si="80"/>
        <v/>
      </c>
      <c r="BN98" s="117" t="str">
        <f t="shared" si="69"/>
        <v/>
      </c>
      <c r="BO98" s="117" t="str">
        <f t="shared" si="81"/>
        <v/>
      </c>
      <c r="BP98" s="117" t="str">
        <f t="shared" si="82"/>
        <v/>
      </c>
      <c r="BQ98" s="117" t="str">
        <f t="shared" si="83"/>
        <v/>
      </c>
      <c r="BR98" s="117" t="str">
        <f t="shared" si="84"/>
        <v/>
      </c>
      <c r="BS98" s="117" t="str">
        <f t="shared" si="85"/>
        <v/>
      </c>
      <c r="BT98" s="117" t="str">
        <f t="shared" si="86"/>
        <v/>
      </c>
      <c r="BU98" s="117" t="str">
        <f t="shared" si="87"/>
        <v/>
      </c>
      <c r="BV98" s="117" t="str">
        <f t="shared" si="88"/>
        <v/>
      </c>
      <c r="BW98" s="117" t="str">
        <f t="shared" si="89"/>
        <v/>
      </c>
      <c r="BX98" s="117" t="str">
        <f t="shared" si="90"/>
        <v/>
      </c>
      <c r="BY98" s="117" t="str">
        <f t="shared" si="91"/>
        <v/>
      </c>
      <c r="BZ98" s="117" t="str">
        <f t="shared" si="92"/>
        <v/>
      </c>
      <c r="CA98" s="117" t="str">
        <f t="shared" si="93"/>
        <v/>
      </c>
      <c r="CB98" s="117" t="str">
        <f t="shared" si="94"/>
        <v/>
      </c>
      <c r="CC98" s="117" t="str">
        <f t="shared" si="95"/>
        <v/>
      </c>
      <c r="CD98" s="117" t="str">
        <f t="shared" si="96"/>
        <v/>
      </c>
      <c r="CE98" s="117" t="str">
        <f t="shared" si="97"/>
        <v/>
      </c>
      <c r="CF98" s="117" t="str">
        <f t="shared" si="98"/>
        <v/>
      </c>
      <c r="CG98" s="117" t="str">
        <f t="shared" si="99"/>
        <v/>
      </c>
      <c r="CH98" s="117" t="str">
        <f t="shared" si="100"/>
        <v/>
      </c>
      <c r="CI98" s="117" t="str">
        <f t="shared" si="101"/>
        <v/>
      </c>
      <c r="CJ98" s="117" t="str">
        <f t="shared" si="102"/>
        <v/>
      </c>
      <c r="CK98" s="117" t="str">
        <f t="shared" si="103"/>
        <v/>
      </c>
      <c r="CL98" s="117" t="str">
        <f t="shared" si="104"/>
        <v/>
      </c>
      <c r="CM98" s="117" t="str">
        <f t="shared" si="105"/>
        <v/>
      </c>
      <c r="CN98" s="117" t="str">
        <f t="shared" si="106"/>
        <v/>
      </c>
      <c r="CO98" s="117" t="str">
        <f t="shared" si="70"/>
        <v/>
      </c>
      <c r="CP98" s="117" t="str">
        <f t="shared" si="71"/>
        <v/>
      </c>
      <c r="CQ98" s="117" t="str">
        <f t="shared" si="72"/>
        <v/>
      </c>
      <c r="CR98" s="117" t="str">
        <f t="shared" si="73"/>
        <v/>
      </c>
      <c r="CS98" s="121" t="str">
        <f t="shared" si="107"/>
        <v/>
      </c>
      <c r="CT98" s="121" t="str">
        <f t="shared" si="108"/>
        <v/>
      </c>
      <c r="CU98" s="117" t="str">
        <f t="shared" si="109"/>
        <v/>
      </c>
      <c r="CV98" s="117" t="str">
        <f t="shared" si="110"/>
        <v/>
      </c>
      <c r="CW98" s="117" t="str">
        <f t="shared" si="111"/>
        <v/>
      </c>
      <c r="CX98" s="121" t="str">
        <f t="shared" si="112"/>
        <v/>
      </c>
      <c r="CY98" s="10"/>
      <c r="CZ98" s="10"/>
      <c r="DA98" s="10"/>
      <c r="DB98" s="10"/>
      <c r="DC98" s="10"/>
      <c r="DG98" s="12"/>
      <c r="DH98" s="12"/>
      <c r="DI98" s="28" t="str">
        <f t="shared" si="74"/>
        <v/>
      </c>
      <c r="DL98" s="13" t="s">
        <v>3</v>
      </c>
    </row>
    <row r="99" spans="1:116" s="11" customFormat="1" ht="25.5" x14ac:dyDescent="0.2">
      <c r="A99" s="26">
        <v>89</v>
      </c>
      <c r="B99" s="27" t="str">
        <f t="shared" si="63"/>
        <v/>
      </c>
      <c r="C99" s="124"/>
      <c r="D99" s="40"/>
      <c r="E99" s="40"/>
      <c r="F99" s="40"/>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24"/>
      <c r="AQ99" s="16"/>
      <c r="AR99" s="24"/>
      <c r="AS99" s="16"/>
      <c r="AT99" s="16"/>
      <c r="AU99" s="16"/>
      <c r="AV99" s="16"/>
      <c r="AW99" s="16"/>
      <c r="AX99" s="119"/>
      <c r="AY99" s="131"/>
      <c r="AZ99" s="131"/>
      <c r="BA99" s="131"/>
      <c r="BB99" s="131"/>
      <c r="BC99" s="117" t="str">
        <f t="shared" si="64"/>
        <v/>
      </c>
      <c r="BD99" s="117" t="str">
        <f t="shared" si="65"/>
        <v/>
      </c>
      <c r="BE99" s="117" t="str">
        <f t="shared" si="66"/>
        <v/>
      </c>
      <c r="BF99" s="117" t="str">
        <f t="shared" si="67"/>
        <v/>
      </c>
      <c r="BG99" s="117" t="str">
        <f t="shared" si="68"/>
        <v/>
      </c>
      <c r="BH99" s="117" t="str">
        <f t="shared" si="75"/>
        <v/>
      </c>
      <c r="BI99" s="117" t="str">
        <f t="shared" si="76"/>
        <v/>
      </c>
      <c r="BJ99" s="117" t="str">
        <f t="shared" si="77"/>
        <v/>
      </c>
      <c r="BK99" s="117" t="str">
        <f t="shared" si="78"/>
        <v/>
      </c>
      <c r="BL99" s="117" t="str">
        <f t="shared" si="79"/>
        <v/>
      </c>
      <c r="BM99" s="117" t="str">
        <f t="shared" si="80"/>
        <v/>
      </c>
      <c r="BN99" s="117" t="str">
        <f t="shared" si="69"/>
        <v/>
      </c>
      <c r="BO99" s="117" t="str">
        <f t="shared" si="81"/>
        <v/>
      </c>
      <c r="BP99" s="117" t="str">
        <f t="shared" si="82"/>
        <v/>
      </c>
      <c r="BQ99" s="117" t="str">
        <f t="shared" si="83"/>
        <v/>
      </c>
      <c r="BR99" s="117" t="str">
        <f t="shared" si="84"/>
        <v/>
      </c>
      <c r="BS99" s="117" t="str">
        <f t="shared" si="85"/>
        <v/>
      </c>
      <c r="BT99" s="117" t="str">
        <f t="shared" si="86"/>
        <v/>
      </c>
      <c r="BU99" s="117" t="str">
        <f t="shared" si="87"/>
        <v/>
      </c>
      <c r="BV99" s="117" t="str">
        <f t="shared" si="88"/>
        <v/>
      </c>
      <c r="BW99" s="117" t="str">
        <f t="shared" si="89"/>
        <v/>
      </c>
      <c r="BX99" s="117" t="str">
        <f t="shared" si="90"/>
        <v/>
      </c>
      <c r="BY99" s="117" t="str">
        <f t="shared" si="91"/>
        <v/>
      </c>
      <c r="BZ99" s="117" t="str">
        <f t="shared" si="92"/>
        <v/>
      </c>
      <c r="CA99" s="117" t="str">
        <f t="shared" si="93"/>
        <v/>
      </c>
      <c r="CB99" s="117" t="str">
        <f t="shared" si="94"/>
        <v/>
      </c>
      <c r="CC99" s="117" t="str">
        <f t="shared" si="95"/>
        <v/>
      </c>
      <c r="CD99" s="117" t="str">
        <f t="shared" si="96"/>
        <v/>
      </c>
      <c r="CE99" s="117" t="str">
        <f t="shared" si="97"/>
        <v/>
      </c>
      <c r="CF99" s="117" t="str">
        <f t="shared" si="98"/>
        <v/>
      </c>
      <c r="CG99" s="117" t="str">
        <f t="shared" si="99"/>
        <v/>
      </c>
      <c r="CH99" s="117" t="str">
        <f t="shared" si="100"/>
        <v/>
      </c>
      <c r="CI99" s="117" t="str">
        <f t="shared" si="101"/>
        <v/>
      </c>
      <c r="CJ99" s="117" t="str">
        <f t="shared" si="102"/>
        <v/>
      </c>
      <c r="CK99" s="117" t="str">
        <f t="shared" si="103"/>
        <v/>
      </c>
      <c r="CL99" s="117" t="str">
        <f t="shared" si="104"/>
        <v/>
      </c>
      <c r="CM99" s="117" t="str">
        <f t="shared" si="105"/>
        <v/>
      </c>
      <c r="CN99" s="117" t="str">
        <f t="shared" si="106"/>
        <v/>
      </c>
      <c r="CO99" s="117" t="str">
        <f t="shared" si="70"/>
        <v/>
      </c>
      <c r="CP99" s="117" t="str">
        <f t="shared" si="71"/>
        <v/>
      </c>
      <c r="CQ99" s="117" t="str">
        <f t="shared" si="72"/>
        <v/>
      </c>
      <c r="CR99" s="117" t="str">
        <f t="shared" si="73"/>
        <v/>
      </c>
      <c r="CS99" s="121" t="str">
        <f t="shared" si="107"/>
        <v/>
      </c>
      <c r="CT99" s="121" t="str">
        <f t="shared" si="108"/>
        <v/>
      </c>
      <c r="CU99" s="117" t="str">
        <f t="shared" si="109"/>
        <v/>
      </c>
      <c r="CV99" s="117" t="str">
        <f t="shared" si="110"/>
        <v/>
      </c>
      <c r="CW99" s="117" t="str">
        <f t="shared" si="111"/>
        <v/>
      </c>
      <c r="CX99" s="121" t="str">
        <f t="shared" si="112"/>
        <v/>
      </c>
      <c r="CY99" s="10"/>
      <c r="CZ99" s="10"/>
      <c r="DA99" s="10"/>
      <c r="DB99" s="10"/>
      <c r="DC99" s="10"/>
      <c r="DG99" s="12"/>
      <c r="DH99" s="12"/>
      <c r="DI99" s="28" t="str">
        <f t="shared" si="74"/>
        <v/>
      </c>
      <c r="DL99" s="13" t="s">
        <v>3</v>
      </c>
    </row>
    <row r="100" spans="1:116" s="11" customFormat="1" ht="25.5" x14ac:dyDescent="0.2">
      <c r="A100" s="26">
        <v>90</v>
      </c>
      <c r="B100" s="27" t="str">
        <f t="shared" si="63"/>
        <v/>
      </c>
      <c r="C100" s="124"/>
      <c r="D100" s="40"/>
      <c r="E100" s="40"/>
      <c r="F100" s="40"/>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24"/>
      <c r="AQ100" s="16"/>
      <c r="AR100" s="24"/>
      <c r="AS100" s="16"/>
      <c r="AT100" s="16"/>
      <c r="AU100" s="16"/>
      <c r="AV100" s="16"/>
      <c r="AW100" s="16"/>
      <c r="AX100" s="119"/>
      <c r="AY100" s="131"/>
      <c r="AZ100" s="131"/>
      <c r="BA100" s="131"/>
      <c r="BB100" s="131"/>
      <c r="BC100" s="117" t="str">
        <f t="shared" si="64"/>
        <v/>
      </c>
      <c r="BD100" s="117" t="str">
        <f t="shared" si="65"/>
        <v/>
      </c>
      <c r="BE100" s="117" t="str">
        <f t="shared" si="66"/>
        <v/>
      </c>
      <c r="BF100" s="117" t="str">
        <f t="shared" si="67"/>
        <v/>
      </c>
      <c r="BG100" s="117" t="str">
        <f t="shared" si="68"/>
        <v/>
      </c>
      <c r="BH100" s="117" t="str">
        <f t="shared" si="75"/>
        <v/>
      </c>
      <c r="BI100" s="117" t="str">
        <f t="shared" si="76"/>
        <v/>
      </c>
      <c r="BJ100" s="117" t="str">
        <f t="shared" si="77"/>
        <v/>
      </c>
      <c r="BK100" s="117" t="str">
        <f t="shared" si="78"/>
        <v/>
      </c>
      <c r="BL100" s="117" t="str">
        <f t="shared" si="79"/>
        <v/>
      </c>
      <c r="BM100" s="117" t="str">
        <f t="shared" si="80"/>
        <v/>
      </c>
      <c r="BN100" s="117" t="str">
        <f t="shared" si="69"/>
        <v/>
      </c>
      <c r="BO100" s="117" t="str">
        <f t="shared" si="81"/>
        <v/>
      </c>
      <c r="BP100" s="117" t="str">
        <f t="shared" si="82"/>
        <v/>
      </c>
      <c r="BQ100" s="117" t="str">
        <f t="shared" si="83"/>
        <v/>
      </c>
      <c r="BR100" s="117" t="str">
        <f t="shared" si="84"/>
        <v/>
      </c>
      <c r="BS100" s="117" t="str">
        <f t="shared" si="85"/>
        <v/>
      </c>
      <c r="BT100" s="117" t="str">
        <f t="shared" si="86"/>
        <v/>
      </c>
      <c r="BU100" s="117" t="str">
        <f t="shared" si="87"/>
        <v/>
      </c>
      <c r="BV100" s="117" t="str">
        <f t="shared" si="88"/>
        <v/>
      </c>
      <c r="BW100" s="117" t="str">
        <f t="shared" si="89"/>
        <v/>
      </c>
      <c r="BX100" s="117" t="str">
        <f t="shared" si="90"/>
        <v/>
      </c>
      <c r="BY100" s="117" t="str">
        <f t="shared" si="91"/>
        <v/>
      </c>
      <c r="BZ100" s="117" t="str">
        <f t="shared" si="92"/>
        <v/>
      </c>
      <c r="CA100" s="117" t="str">
        <f t="shared" si="93"/>
        <v/>
      </c>
      <c r="CB100" s="117" t="str">
        <f t="shared" si="94"/>
        <v/>
      </c>
      <c r="CC100" s="117" t="str">
        <f t="shared" si="95"/>
        <v/>
      </c>
      <c r="CD100" s="117" t="str">
        <f t="shared" si="96"/>
        <v/>
      </c>
      <c r="CE100" s="117" t="str">
        <f t="shared" si="97"/>
        <v/>
      </c>
      <c r="CF100" s="117" t="str">
        <f t="shared" si="98"/>
        <v/>
      </c>
      <c r="CG100" s="117" t="str">
        <f t="shared" si="99"/>
        <v/>
      </c>
      <c r="CH100" s="117" t="str">
        <f t="shared" si="100"/>
        <v/>
      </c>
      <c r="CI100" s="117" t="str">
        <f t="shared" si="101"/>
        <v/>
      </c>
      <c r="CJ100" s="117" t="str">
        <f t="shared" si="102"/>
        <v/>
      </c>
      <c r="CK100" s="117" t="str">
        <f t="shared" si="103"/>
        <v/>
      </c>
      <c r="CL100" s="117" t="str">
        <f t="shared" si="104"/>
        <v/>
      </c>
      <c r="CM100" s="117" t="str">
        <f t="shared" si="105"/>
        <v/>
      </c>
      <c r="CN100" s="117" t="str">
        <f t="shared" si="106"/>
        <v/>
      </c>
      <c r="CO100" s="117" t="str">
        <f t="shared" si="70"/>
        <v/>
      </c>
      <c r="CP100" s="117" t="str">
        <f t="shared" si="71"/>
        <v/>
      </c>
      <c r="CQ100" s="117" t="str">
        <f t="shared" si="72"/>
        <v/>
      </c>
      <c r="CR100" s="117" t="str">
        <f t="shared" si="73"/>
        <v/>
      </c>
      <c r="CS100" s="121" t="str">
        <f t="shared" si="107"/>
        <v/>
      </c>
      <c r="CT100" s="121" t="str">
        <f t="shared" si="108"/>
        <v/>
      </c>
      <c r="CU100" s="117" t="str">
        <f t="shared" si="109"/>
        <v/>
      </c>
      <c r="CV100" s="117" t="str">
        <f t="shared" si="110"/>
        <v/>
      </c>
      <c r="CW100" s="117" t="str">
        <f t="shared" si="111"/>
        <v/>
      </c>
      <c r="CX100" s="121" t="str">
        <f t="shared" si="112"/>
        <v/>
      </c>
      <c r="CY100" s="10"/>
      <c r="CZ100" s="10"/>
      <c r="DA100" s="10"/>
      <c r="DB100" s="10"/>
      <c r="DC100" s="10"/>
      <c r="DG100" s="12"/>
      <c r="DH100" s="12"/>
      <c r="DI100" s="28" t="str">
        <f t="shared" si="74"/>
        <v/>
      </c>
      <c r="DL100" s="13" t="s">
        <v>3</v>
      </c>
    </row>
    <row r="101" spans="1:116" s="11" customFormat="1" ht="25.5" x14ac:dyDescent="0.2">
      <c r="A101" s="26">
        <v>91</v>
      </c>
      <c r="B101" s="27" t="str">
        <f t="shared" si="63"/>
        <v/>
      </c>
      <c r="C101" s="124"/>
      <c r="D101" s="40"/>
      <c r="E101" s="40"/>
      <c r="F101" s="40"/>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24"/>
      <c r="AQ101" s="16"/>
      <c r="AR101" s="24"/>
      <c r="AS101" s="16"/>
      <c r="AT101" s="16"/>
      <c r="AU101" s="16"/>
      <c r="AV101" s="16"/>
      <c r="AW101" s="16"/>
      <c r="AX101" s="119"/>
      <c r="AY101" s="131"/>
      <c r="AZ101" s="131"/>
      <c r="BA101" s="131"/>
      <c r="BB101" s="131"/>
      <c r="BC101" s="117" t="str">
        <f t="shared" si="64"/>
        <v/>
      </c>
      <c r="BD101" s="117" t="str">
        <f t="shared" si="65"/>
        <v/>
      </c>
      <c r="BE101" s="117" t="str">
        <f t="shared" si="66"/>
        <v/>
      </c>
      <c r="BF101" s="117" t="str">
        <f t="shared" si="67"/>
        <v/>
      </c>
      <c r="BG101" s="117" t="str">
        <f t="shared" si="68"/>
        <v/>
      </c>
      <c r="BH101" s="117" t="str">
        <f t="shared" si="75"/>
        <v/>
      </c>
      <c r="BI101" s="117" t="str">
        <f t="shared" si="76"/>
        <v/>
      </c>
      <c r="BJ101" s="117" t="str">
        <f t="shared" si="77"/>
        <v/>
      </c>
      <c r="BK101" s="117" t="str">
        <f t="shared" si="78"/>
        <v/>
      </c>
      <c r="BL101" s="117" t="str">
        <f t="shared" si="79"/>
        <v/>
      </c>
      <c r="BM101" s="117" t="str">
        <f t="shared" si="80"/>
        <v/>
      </c>
      <c r="BN101" s="117" t="str">
        <f t="shared" si="69"/>
        <v/>
      </c>
      <c r="BO101" s="117" t="str">
        <f t="shared" si="81"/>
        <v/>
      </c>
      <c r="BP101" s="117" t="str">
        <f t="shared" si="82"/>
        <v/>
      </c>
      <c r="BQ101" s="117" t="str">
        <f t="shared" si="83"/>
        <v/>
      </c>
      <c r="BR101" s="117" t="str">
        <f t="shared" si="84"/>
        <v/>
      </c>
      <c r="BS101" s="117" t="str">
        <f t="shared" si="85"/>
        <v/>
      </c>
      <c r="BT101" s="117" t="str">
        <f t="shared" si="86"/>
        <v/>
      </c>
      <c r="BU101" s="117" t="str">
        <f t="shared" si="87"/>
        <v/>
      </c>
      <c r="BV101" s="117" t="str">
        <f t="shared" si="88"/>
        <v/>
      </c>
      <c r="BW101" s="117" t="str">
        <f t="shared" si="89"/>
        <v/>
      </c>
      <c r="BX101" s="117" t="str">
        <f t="shared" si="90"/>
        <v/>
      </c>
      <c r="BY101" s="117" t="str">
        <f t="shared" si="91"/>
        <v/>
      </c>
      <c r="BZ101" s="117" t="str">
        <f t="shared" si="92"/>
        <v/>
      </c>
      <c r="CA101" s="117" t="str">
        <f t="shared" si="93"/>
        <v/>
      </c>
      <c r="CB101" s="117" t="str">
        <f t="shared" si="94"/>
        <v/>
      </c>
      <c r="CC101" s="117" t="str">
        <f t="shared" si="95"/>
        <v/>
      </c>
      <c r="CD101" s="117" t="str">
        <f t="shared" si="96"/>
        <v/>
      </c>
      <c r="CE101" s="117" t="str">
        <f t="shared" si="97"/>
        <v/>
      </c>
      <c r="CF101" s="117" t="str">
        <f t="shared" si="98"/>
        <v/>
      </c>
      <c r="CG101" s="117" t="str">
        <f t="shared" si="99"/>
        <v/>
      </c>
      <c r="CH101" s="117" t="str">
        <f t="shared" si="100"/>
        <v/>
      </c>
      <c r="CI101" s="117" t="str">
        <f t="shared" si="101"/>
        <v/>
      </c>
      <c r="CJ101" s="117" t="str">
        <f t="shared" si="102"/>
        <v/>
      </c>
      <c r="CK101" s="117" t="str">
        <f t="shared" si="103"/>
        <v/>
      </c>
      <c r="CL101" s="117" t="str">
        <f t="shared" si="104"/>
        <v/>
      </c>
      <c r="CM101" s="117" t="str">
        <f t="shared" si="105"/>
        <v/>
      </c>
      <c r="CN101" s="117" t="str">
        <f t="shared" si="106"/>
        <v/>
      </c>
      <c r="CO101" s="117" t="str">
        <f t="shared" si="70"/>
        <v/>
      </c>
      <c r="CP101" s="117" t="str">
        <f t="shared" si="71"/>
        <v/>
      </c>
      <c r="CQ101" s="117" t="str">
        <f t="shared" si="72"/>
        <v/>
      </c>
      <c r="CR101" s="117" t="str">
        <f t="shared" si="73"/>
        <v/>
      </c>
      <c r="CS101" s="121" t="str">
        <f t="shared" si="107"/>
        <v/>
      </c>
      <c r="CT101" s="121" t="str">
        <f t="shared" si="108"/>
        <v/>
      </c>
      <c r="CU101" s="117" t="str">
        <f t="shared" si="109"/>
        <v/>
      </c>
      <c r="CV101" s="117" t="str">
        <f t="shared" si="110"/>
        <v/>
      </c>
      <c r="CW101" s="117" t="str">
        <f t="shared" si="111"/>
        <v/>
      </c>
      <c r="CX101" s="121" t="str">
        <f t="shared" si="112"/>
        <v/>
      </c>
      <c r="CY101" s="10"/>
      <c r="CZ101" s="10"/>
      <c r="DA101" s="10"/>
      <c r="DB101" s="10"/>
      <c r="DC101" s="10"/>
      <c r="DG101" s="12"/>
      <c r="DH101" s="12"/>
      <c r="DI101" s="28" t="str">
        <f t="shared" si="74"/>
        <v/>
      </c>
      <c r="DL101" s="13" t="s">
        <v>3</v>
      </c>
    </row>
    <row r="102" spans="1:116" s="11" customFormat="1" ht="25.5" x14ac:dyDescent="0.2">
      <c r="A102" s="26">
        <v>92</v>
      </c>
      <c r="B102" s="27" t="str">
        <f t="shared" si="63"/>
        <v/>
      </c>
      <c r="C102" s="124"/>
      <c r="D102" s="40"/>
      <c r="E102" s="40"/>
      <c r="F102" s="40"/>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24"/>
      <c r="AQ102" s="16"/>
      <c r="AR102" s="24"/>
      <c r="AS102" s="16"/>
      <c r="AT102" s="16"/>
      <c r="AU102" s="16"/>
      <c r="AV102" s="16"/>
      <c r="AW102" s="16"/>
      <c r="AX102" s="119"/>
      <c r="AY102" s="131"/>
      <c r="AZ102" s="131"/>
      <c r="BA102" s="131"/>
      <c r="BB102" s="131"/>
      <c r="BC102" s="117" t="str">
        <f t="shared" si="64"/>
        <v/>
      </c>
      <c r="BD102" s="117" t="str">
        <f t="shared" si="65"/>
        <v/>
      </c>
      <c r="BE102" s="117" t="str">
        <f t="shared" si="66"/>
        <v/>
      </c>
      <c r="BF102" s="117" t="str">
        <f t="shared" si="67"/>
        <v/>
      </c>
      <c r="BG102" s="117" t="str">
        <f t="shared" si="68"/>
        <v/>
      </c>
      <c r="BH102" s="117" t="str">
        <f t="shared" si="75"/>
        <v/>
      </c>
      <c r="BI102" s="117" t="str">
        <f t="shared" si="76"/>
        <v/>
      </c>
      <c r="BJ102" s="117" t="str">
        <f t="shared" si="77"/>
        <v/>
      </c>
      <c r="BK102" s="117" t="str">
        <f t="shared" si="78"/>
        <v/>
      </c>
      <c r="BL102" s="117" t="str">
        <f t="shared" si="79"/>
        <v/>
      </c>
      <c r="BM102" s="117" t="str">
        <f t="shared" si="80"/>
        <v/>
      </c>
      <c r="BN102" s="117" t="str">
        <f t="shared" si="69"/>
        <v/>
      </c>
      <c r="BO102" s="117" t="str">
        <f t="shared" si="81"/>
        <v/>
      </c>
      <c r="BP102" s="117" t="str">
        <f t="shared" si="82"/>
        <v/>
      </c>
      <c r="BQ102" s="117" t="str">
        <f t="shared" si="83"/>
        <v/>
      </c>
      <c r="BR102" s="117" t="str">
        <f t="shared" si="84"/>
        <v/>
      </c>
      <c r="BS102" s="117" t="str">
        <f t="shared" si="85"/>
        <v/>
      </c>
      <c r="BT102" s="117" t="str">
        <f t="shared" si="86"/>
        <v/>
      </c>
      <c r="BU102" s="117" t="str">
        <f t="shared" si="87"/>
        <v/>
      </c>
      <c r="BV102" s="117" t="str">
        <f t="shared" si="88"/>
        <v/>
      </c>
      <c r="BW102" s="117" t="str">
        <f t="shared" si="89"/>
        <v/>
      </c>
      <c r="BX102" s="117" t="str">
        <f t="shared" si="90"/>
        <v/>
      </c>
      <c r="BY102" s="117" t="str">
        <f t="shared" si="91"/>
        <v/>
      </c>
      <c r="BZ102" s="117" t="str">
        <f t="shared" si="92"/>
        <v/>
      </c>
      <c r="CA102" s="117" t="str">
        <f t="shared" si="93"/>
        <v/>
      </c>
      <c r="CB102" s="117" t="str">
        <f t="shared" si="94"/>
        <v/>
      </c>
      <c r="CC102" s="117" t="str">
        <f t="shared" si="95"/>
        <v/>
      </c>
      <c r="CD102" s="117" t="str">
        <f t="shared" si="96"/>
        <v/>
      </c>
      <c r="CE102" s="117" t="str">
        <f t="shared" si="97"/>
        <v/>
      </c>
      <c r="CF102" s="117" t="str">
        <f t="shared" si="98"/>
        <v/>
      </c>
      <c r="CG102" s="117" t="str">
        <f t="shared" si="99"/>
        <v/>
      </c>
      <c r="CH102" s="117" t="str">
        <f t="shared" si="100"/>
        <v/>
      </c>
      <c r="CI102" s="117" t="str">
        <f t="shared" si="101"/>
        <v/>
      </c>
      <c r="CJ102" s="117" t="str">
        <f t="shared" si="102"/>
        <v/>
      </c>
      <c r="CK102" s="117" t="str">
        <f t="shared" si="103"/>
        <v/>
      </c>
      <c r="CL102" s="117" t="str">
        <f t="shared" si="104"/>
        <v/>
      </c>
      <c r="CM102" s="117" t="str">
        <f t="shared" si="105"/>
        <v/>
      </c>
      <c r="CN102" s="117" t="str">
        <f t="shared" si="106"/>
        <v/>
      </c>
      <c r="CO102" s="117" t="str">
        <f t="shared" si="70"/>
        <v/>
      </c>
      <c r="CP102" s="117" t="str">
        <f t="shared" si="71"/>
        <v/>
      </c>
      <c r="CQ102" s="117" t="str">
        <f t="shared" si="72"/>
        <v/>
      </c>
      <c r="CR102" s="117" t="str">
        <f t="shared" si="73"/>
        <v/>
      </c>
      <c r="CS102" s="121" t="str">
        <f t="shared" si="107"/>
        <v/>
      </c>
      <c r="CT102" s="121" t="str">
        <f t="shared" si="108"/>
        <v/>
      </c>
      <c r="CU102" s="117" t="str">
        <f t="shared" si="109"/>
        <v/>
      </c>
      <c r="CV102" s="117" t="str">
        <f t="shared" si="110"/>
        <v/>
      </c>
      <c r="CW102" s="117" t="str">
        <f t="shared" si="111"/>
        <v/>
      </c>
      <c r="CX102" s="121" t="str">
        <f t="shared" si="112"/>
        <v/>
      </c>
      <c r="CY102" s="10"/>
      <c r="CZ102" s="10"/>
      <c r="DA102" s="10"/>
      <c r="DB102" s="10"/>
      <c r="DC102" s="10"/>
      <c r="DG102" s="12"/>
      <c r="DH102" s="12"/>
      <c r="DI102" s="28" t="str">
        <f t="shared" si="74"/>
        <v/>
      </c>
      <c r="DL102" s="13" t="s">
        <v>3</v>
      </c>
    </row>
    <row r="103" spans="1:116" s="11" customFormat="1" ht="25.5" x14ac:dyDescent="0.2">
      <c r="A103" s="26">
        <v>93</v>
      </c>
      <c r="B103" s="27" t="str">
        <f t="shared" si="63"/>
        <v/>
      </c>
      <c r="C103" s="124"/>
      <c r="D103" s="40"/>
      <c r="E103" s="40"/>
      <c r="F103" s="40"/>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24"/>
      <c r="AQ103" s="16"/>
      <c r="AR103" s="24"/>
      <c r="AS103" s="16"/>
      <c r="AT103" s="16"/>
      <c r="AU103" s="16"/>
      <c r="AV103" s="16"/>
      <c r="AW103" s="16"/>
      <c r="AX103" s="119"/>
      <c r="AY103" s="131"/>
      <c r="AZ103" s="131"/>
      <c r="BA103" s="131"/>
      <c r="BB103" s="131"/>
      <c r="BC103" s="117" t="str">
        <f t="shared" si="64"/>
        <v/>
      </c>
      <c r="BD103" s="117" t="str">
        <f t="shared" si="65"/>
        <v/>
      </c>
      <c r="BE103" s="117" t="str">
        <f t="shared" si="66"/>
        <v/>
      </c>
      <c r="BF103" s="117" t="str">
        <f t="shared" si="67"/>
        <v/>
      </c>
      <c r="BG103" s="117" t="str">
        <f t="shared" si="68"/>
        <v/>
      </c>
      <c r="BH103" s="117" t="str">
        <f t="shared" si="75"/>
        <v/>
      </c>
      <c r="BI103" s="117" t="str">
        <f t="shared" si="76"/>
        <v/>
      </c>
      <c r="BJ103" s="117" t="str">
        <f t="shared" si="77"/>
        <v/>
      </c>
      <c r="BK103" s="117" t="str">
        <f t="shared" si="78"/>
        <v/>
      </c>
      <c r="BL103" s="117" t="str">
        <f t="shared" si="79"/>
        <v/>
      </c>
      <c r="BM103" s="117" t="str">
        <f t="shared" si="80"/>
        <v/>
      </c>
      <c r="BN103" s="117" t="str">
        <f t="shared" si="69"/>
        <v/>
      </c>
      <c r="BO103" s="117" t="str">
        <f t="shared" si="81"/>
        <v/>
      </c>
      <c r="BP103" s="117" t="str">
        <f t="shared" si="82"/>
        <v/>
      </c>
      <c r="BQ103" s="117" t="str">
        <f t="shared" si="83"/>
        <v/>
      </c>
      <c r="BR103" s="117" t="str">
        <f t="shared" si="84"/>
        <v/>
      </c>
      <c r="BS103" s="117" t="str">
        <f t="shared" si="85"/>
        <v/>
      </c>
      <c r="BT103" s="117" t="str">
        <f t="shared" si="86"/>
        <v/>
      </c>
      <c r="BU103" s="117" t="str">
        <f t="shared" si="87"/>
        <v/>
      </c>
      <c r="BV103" s="117" t="str">
        <f t="shared" si="88"/>
        <v/>
      </c>
      <c r="BW103" s="117" t="str">
        <f t="shared" si="89"/>
        <v/>
      </c>
      <c r="BX103" s="117" t="str">
        <f t="shared" si="90"/>
        <v/>
      </c>
      <c r="BY103" s="117" t="str">
        <f t="shared" si="91"/>
        <v/>
      </c>
      <c r="BZ103" s="117" t="str">
        <f t="shared" si="92"/>
        <v/>
      </c>
      <c r="CA103" s="117" t="str">
        <f t="shared" si="93"/>
        <v/>
      </c>
      <c r="CB103" s="117" t="str">
        <f t="shared" si="94"/>
        <v/>
      </c>
      <c r="CC103" s="117" t="str">
        <f t="shared" si="95"/>
        <v/>
      </c>
      <c r="CD103" s="117" t="str">
        <f t="shared" si="96"/>
        <v/>
      </c>
      <c r="CE103" s="117" t="str">
        <f t="shared" si="97"/>
        <v/>
      </c>
      <c r="CF103" s="117" t="str">
        <f t="shared" si="98"/>
        <v/>
      </c>
      <c r="CG103" s="117" t="str">
        <f t="shared" si="99"/>
        <v/>
      </c>
      <c r="CH103" s="117" t="str">
        <f t="shared" si="100"/>
        <v/>
      </c>
      <c r="CI103" s="117" t="str">
        <f t="shared" si="101"/>
        <v/>
      </c>
      <c r="CJ103" s="117" t="str">
        <f t="shared" si="102"/>
        <v/>
      </c>
      <c r="CK103" s="117" t="str">
        <f t="shared" si="103"/>
        <v/>
      </c>
      <c r="CL103" s="117" t="str">
        <f t="shared" si="104"/>
        <v/>
      </c>
      <c r="CM103" s="117" t="str">
        <f t="shared" si="105"/>
        <v/>
      </c>
      <c r="CN103" s="117" t="str">
        <f t="shared" si="106"/>
        <v/>
      </c>
      <c r="CO103" s="117" t="str">
        <f t="shared" si="70"/>
        <v/>
      </c>
      <c r="CP103" s="117" t="str">
        <f t="shared" si="71"/>
        <v/>
      </c>
      <c r="CQ103" s="117" t="str">
        <f t="shared" si="72"/>
        <v/>
      </c>
      <c r="CR103" s="117" t="str">
        <f t="shared" si="73"/>
        <v/>
      </c>
      <c r="CS103" s="121" t="str">
        <f t="shared" si="107"/>
        <v/>
      </c>
      <c r="CT103" s="121" t="str">
        <f t="shared" si="108"/>
        <v/>
      </c>
      <c r="CU103" s="117" t="str">
        <f t="shared" si="109"/>
        <v/>
      </c>
      <c r="CV103" s="117" t="str">
        <f t="shared" si="110"/>
        <v/>
      </c>
      <c r="CW103" s="117" t="str">
        <f t="shared" si="111"/>
        <v/>
      </c>
      <c r="CX103" s="121" t="str">
        <f t="shared" si="112"/>
        <v/>
      </c>
      <c r="CY103" s="10"/>
      <c r="CZ103" s="10"/>
      <c r="DA103" s="10"/>
      <c r="DB103" s="10"/>
      <c r="DC103" s="10"/>
      <c r="DG103" s="12"/>
      <c r="DH103" s="12"/>
      <c r="DI103" s="28" t="str">
        <f t="shared" si="74"/>
        <v/>
      </c>
      <c r="DL103" s="13" t="s">
        <v>3</v>
      </c>
    </row>
    <row r="104" spans="1:116" s="11" customFormat="1" ht="25.5" x14ac:dyDescent="0.2">
      <c r="A104" s="26">
        <v>94</v>
      </c>
      <c r="B104" s="27" t="str">
        <f t="shared" si="63"/>
        <v/>
      </c>
      <c r="C104" s="124"/>
      <c r="D104" s="40"/>
      <c r="E104" s="40"/>
      <c r="F104" s="40"/>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24"/>
      <c r="AQ104" s="16"/>
      <c r="AR104" s="24"/>
      <c r="AS104" s="16"/>
      <c r="AT104" s="16"/>
      <c r="AU104" s="16"/>
      <c r="AV104" s="16"/>
      <c r="AW104" s="16"/>
      <c r="AX104" s="119"/>
      <c r="AY104" s="131"/>
      <c r="AZ104" s="131"/>
      <c r="BA104" s="131"/>
      <c r="BB104" s="131"/>
      <c r="BC104" s="117" t="str">
        <f t="shared" si="64"/>
        <v/>
      </c>
      <c r="BD104" s="117" t="str">
        <f t="shared" si="65"/>
        <v/>
      </c>
      <c r="BE104" s="117" t="str">
        <f t="shared" si="66"/>
        <v/>
      </c>
      <c r="BF104" s="117" t="str">
        <f t="shared" si="67"/>
        <v/>
      </c>
      <c r="BG104" s="117" t="str">
        <f t="shared" si="68"/>
        <v/>
      </c>
      <c r="BH104" s="117" t="str">
        <f t="shared" si="75"/>
        <v/>
      </c>
      <c r="BI104" s="117" t="str">
        <f t="shared" si="76"/>
        <v/>
      </c>
      <c r="BJ104" s="117" t="str">
        <f t="shared" si="77"/>
        <v/>
      </c>
      <c r="BK104" s="117" t="str">
        <f t="shared" si="78"/>
        <v/>
      </c>
      <c r="BL104" s="117" t="str">
        <f t="shared" si="79"/>
        <v/>
      </c>
      <c r="BM104" s="117" t="str">
        <f t="shared" si="80"/>
        <v/>
      </c>
      <c r="BN104" s="117" t="str">
        <f t="shared" si="69"/>
        <v/>
      </c>
      <c r="BO104" s="117" t="str">
        <f t="shared" si="81"/>
        <v/>
      </c>
      <c r="BP104" s="117" t="str">
        <f t="shared" si="82"/>
        <v/>
      </c>
      <c r="BQ104" s="117" t="str">
        <f t="shared" si="83"/>
        <v/>
      </c>
      <c r="BR104" s="117" t="str">
        <f t="shared" si="84"/>
        <v/>
      </c>
      <c r="BS104" s="117" t="str">
        <f t="shared" si="85"/>
        <v/>
      </c>
      <c r="BT104" s="117" t="str">
        <f t="shared" si="86"/>
        <v/>
      </c>
      <c r="BU104" s="117" t="str">
        <f t="shared" si="87"/>
        <v/>
      </c>
      <c r="BV104" s="117" t="str">
        <f t="shared" si="88"/>
        <v/>
      </c>
      <c r="BW104" s="117" t="str">
        <f t="shared" si="89"/>
        <v/>
      </c>
      <c r="BX104" s="117" t="str">
        <f t="shared" si="90"/>
        <v/>
      </c>
      <c r="BY104" s="117" t="str">
        <f t="shared" si="91"/>
        <v/>
      </c>
      <c r="BZ104" s="117" t="str">
        <f t="shared" si="92"/>
        <v/>
      </c>
      <c r="CA104" s="117" t="str">
        <f t="shared" si="93"/>
        <v/>
      </c>
      <c r="CB104" s="117" t="str">
        <f t="shared" si="94"/>
        <v/>
      </c>
      <c r="CC104" s="117" t="str">
        <f t="shared" si="95"/>
        <v/>
      </c>
      <c r="CD104" s="117" t="str">
        <f t="shared" si="96"/>
        <v/>
      </c>
      <c r="CE104" s="117" t="str">
        <f t="shared" si="97"/>
        <v/>
      </c>
      <c r="CF104" s="117" t="str">
        <f t="shared" si="98"/>
        <v/>
      </c>
      <c r="CG104" s="117" t="str">
        <f t="shared" si="99"/>
        <v/>
      </c>
      <c r="CH104" s="117" t="str">
        <f t="shared" si="100"/>
        <v/>
      </c>
      <c r="CI104" s="117" t="str">
        <f t="shared" si="101"/>
        <v/>
      </c>
      <c r="CJ104" s="117" t="str">
        <f t="shared" si="102"/>
        <v/>
      </c>
      <c r="CK104" s="117" t="str">
        <f t="shared" si="103"/>
        <v/>
      </c>
      <c r="CL104" s="117" t="str">
        <f t="shared" si="104"/>
        <v/>
      </c>
      <c r="CM104" s="117" t="str">
        <f t="shared" si="105"/>
        <v/>
      </c>
      <c r="CN104" s="117" t="str">
        <f t="shared" si="106"/>
        <v/>
      </c>
      <c r="CO104" s="117" t="str">
        <f t="shared" si="70"/>
        <v/>
      </c>
      <c r="CP104" s="117" t="str">
        <f t="shared" si="71"/>
        <v/>
      </c>
      <c r="CQ104" s="117" t="str">
        <f t="shared" si="72"/>
        <v/>
      </c>
      <c r="CR104" s="117" t="str">
        <f t="shared" si="73"/>
        <v/>
      </c>
      <c r="CS104" s="121" t="str">
        <f t="shared" si="107"/>
        <v/>
      </c>
      <c r="CT104" s="121" t="str">
        <f t="shared" si="108"/>
        <v/>
      </c>
      <c r="CU104" s="117" t="str">
        <f t="shared" si="109"/>
        <v/>
      </c>
      <c r="CV104" s="117" t="str">
        <f t="shared" si="110"/>
        <v/>
      </c>
      <c r="CW104" s="117" t="str">
        <f t="shared" si="111"/>
        <v/>
      </c>
      <c r="CX104" s="121" t="str">
        <f t="shared" si="112"/>
        <v/>
      </c>
      <c r="CY104" s="10"/>
      <c r="CZ104" s="10"/>
      <c r="DA104" s="10"/>
      <c r="DB104" s="10"/>
      <c r="DC104" s="10"/>
      <c r="DG104" s="12"/>
      <c r="DH104" s="12"/>
      <c r="DI104" s="28" t="str">
        <f t="shared" si="74"/>
        <v/>
      </c>
      <c r="DL104" s="13" t="s">
        <v>3</v>
      </c>
    </row>
    <row r="105" spans="1:116" s="11" customFormat="1" ht="25.5" x14ac:dyDescent="0.2">
      <c r="A105" s="26">
        <v>95</v>
      </c>
      <c r="B105" s="27" t="str">
        <f t="shared" si="63"/>
        <v/>
      </c>
      <c r="C105" s="124"/>
      <c r="D105" s="40"/>
      <c r="E105" s="40"/>
      <c r="F105" s="40"/>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24"/>
      <c r="AQ105" s="16"/>
      <c r="AR105" s="24"/>
      <c r="AS105" s="16"/>
      <c r="AT105" s="16"/>
      <c r="AU105" s="16"/>
      <c r="AV105" s="16"/>
      <c r="AW105" s="16"/>
      <c r="AX105" s="119"/>
      <c r="AY105" s="131"/>
      <c r="AZ105" s="131"/>
      <c r="BA105" s="131"/>
      <c r="BB105" s="131"/>
      <c r="BC105" s="117" t="str">
        <f t="shared" si="64"/>
        <v/>
      </c>
      <c r="BD105" s="117" t="str">
        <f t="shared" si="65"/>
        <v/>
      </c>
      <c r="BE105" s="117" t="str">
        <f t="shared" si="66"/>
        <v/>
      </c>
      <c r="BF105" s="117" t="str">
        <f t="shared" si="67"/>
        <v/>
      </c>
      <c r="BG105" s="117" t="str">
        <f t="shared" si="68"/>
        <v/>
      </c>
      <c r="BH105" s="117" t="str">
        <f t="shared" si="75"/>
        <v/>
      </c>
      <c r="BI105" s="117" t="str">
        <f t="shared" si="76"/>
        <v/>
      </c>
      <c r="BJ105" s="117" t="str">
        <f t="shared" si="77"/>
        <v/>
      </c>
      <c r="BK105" s="117" t="str">
        <f t="shared" si="78"/>
        <v/>
      </c>
      <c r="BL105" s="117" t="str">
        <f t="shared" si="79"/>
        <v/>
      </c>
      <c r="BM105" s="117" t="str">
        <f t="shared" si="80"/>
        <v/>
      </c>
      <c r="BN105" s="117" t="str">
        <f t="shared" si="69"/>
        <v/>
      </c>
      <c r="BO105" s="117" t="str">
        <f t="shared" si="81"/>
        <v/>
      </c>
      <c r="BP105" s="117" t="str">
        <f t="shared" si="82"/>
        <v/>
      </c>
      <c r="BQ105" s="117" t="str">
        <f t="shared" si="83"/>
        <v/>
      </c>
      <c r="BR105" s="117" t="str">
        <f t="shared" si="84"/>
        <v/>
      </c>
      <c r="BS105" s="117" t="str">
        <f t="shared" si="85"/>
        <v/>
      </c>
      <c r="BT105" s="117" t="str">
        <f t="shared" si="86"/>
        <v/>
      </c>
      <c r="BU105" s="117" t="str">
        <f t="shared" si="87"/>
        <v/>
      </c>
      <c r="BV105" s="117" t="str">
        <f t="shared" si="88"/>
        <v/>
      </c>
      <c r="BW105" s="117" t="str">
        <f t="shared" si="89"/>
        <v/>
      </c>
      <c r="BX105" s="117" t="str">
        <f t="shared" si="90"/>
        <v/>
      </c>
      <c r="BY105" s="117" t="str">
        <f t="shared" si="91"/>
        <v/>
      </c>
      <c r="BZ105" s="117" t="str">
        <f t="shared" si="92"/>
        <v/>
      </c>
      <c r="CA105" s="117" t="str">
        <f t="shared" si="93"/>
        <v/>
      </c>
      <c r="CB105" s="117" t="str">
        <f t="shared" si="94"/>
        <v/>
      </c>
      <c r="CC105" s="117" t="str">
        <f t="shared" si="95"/>
        <v/>
      </c>
      <c r="CD105" s="117" t="str">
        <f t="shared" si="96"/>
        <v/>
      </c>
      <c r="CE105" s="117" t="str">
        <f t="shared" si="97"/>
        <v/>
      </c>
      <c r="CF105" s="117" t="str">
        <f t="shared" si="98"/>
        <v/>
      </c>
      <c r="CG105" s="117" t="str">
        <f t="shared" si="99"/>
        <v/>
      </c>
      <c r="CH105" s="117" t="str">
        <f t="shared" si="100"/>
        <v/>
      </c>
      <c r="CI105" s="117" t="str">
        <f t="shared" si="101"/>
        <v/>
      </c>
      <c r="CJ105" s="117" t="str">
        <f t="shared" si="102"/>
        <v/>
      </c>
      <c r="CK105" s="117" t="str">
        <f t="shared" si="103"/>
        <v/>
      </c>
      <c r="CL105" s="117" t="str">
        <f t="shared" si="104"/>
        <v/>
      </c>
      <c r="CM105" s="117" t="str">
        <f t="shared" si="105"/>
        <v/>
      </c>
      <c r="CN105" s="117" t="str">
        <f t="shared" si="106"/>
        <v/>
      </c>
      <c r="CO105" s="117" t="str">
        <f t="shared" si="70"/>
        <v/>
      </c>
      <c r="CP105" s="117" t="str">
        <f t="shared" si="71"/>
        <v/>
      </c>
      <c r="CQ105" s="117" t="str">
        <f t="shared" si="72"/>
        <v/>
      </c>
      <c r="CR105" s="117" t="str">
        <f t="shared" si="73"/>
        <v/>
      </c>
      <c r="CS105" s="121" t="str">
        <f t="shared" si="107"/>
        <v/>
      </c>
      <c r="CT105" s="121" t="str">
        <f t="shared" si="108"/>
        <v/>
      </c>
      <c r="CU105" s="117" t="str">
        <f t="shared" si="109"/>
        <v/>
      </c>
      <c r="CV105" s="117" t="str">
        <f t="shared" si="110"/>
        <v/>
      </c>
      <c r="CW105" s="117" t="str">
        <f t="shared" si="111"/>
        <v/>
      </c>
      <c r="CX105" s="121" t="str">
        <f t="shared" si="112"/>
        <v/>
      </c>
      <c r="CY105" s="10"/>
      <c r="CZ105" s="10"/>
      <c r="DA105" s="10"/>
      <c r="DB105" s="10"/>
      <c r="DC105" s="10"/>
      <c r="DG105" s="12"/>
      <c r="DH105" s="12"/>
      <c r="DI105" s="28" t="str">
        <f t="shared" si="74"/>
        <v/>
      </c>
      <c r="DL105" s="13" t="s">
        <v>3</v>
      </c>
    </row>
    <row r="106" spans="1:116" s="11" customFormat="1" ht="25.5" x14ac:dyDescent="0.2">
      <c r="A106" s="26">
        <v>96</v>
      </c>
      <c r="B106" s="27" t="str">
        <f t="shared" si="63"/>
        <v/>
      </c>
      <c r="C106" s="124"/>
      <c r="D106" s="40"/>
      <c r="E106" s="40"/>
      <c r="F106" s="40"/>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24"/>
      <c r="AQ106" s="16"/>
      <c r="AR106" s="24"/>
      <c r="AS106" s="16"/>
      <c r="AT106" s="16"/>
      <c r="AU106" s="16"/>
      <c r="AV106" s="16"/>
      <c r="AW106" s="16"/>
      <c r="AX106" s="119"/>
      <c r="AY106" s="131"/>
      <c r="AZ106" s="131"/>
      <c r="BA106" s="131"/>
      <c r="BB106" s="131"/>
      <c r="BC106" s="117" t="str">
        <f t="shared" si="64"/>
        <v/>
      </c>
      <c r="BD106" s="117" t="str">
        <f t="shared" si="65"/>
        <v/>
      </c>
      <c r="BE106" s="117" t="str">
        <f t="shared" si="66"/>
        <v/>
      </c>
      <c r="BF106" s="117" t="str">
        <f t="shared" si="67"/>
        <v/>
      </c>
      <c r="BG106" s="117" t="str">
        <f t="shared" si="68"/>
        <v/>
      </c>
      <c r="BH106" s="117" t="str">
        <f t="shared" si="75"/>
        <v/>
      </c>
      <c r="BI106" s="117" t="str">
        <f t="shared" si="76"/>
        <v/>
      </c>
      <c r="BJ106" s="117" t="str">
        <f t="shared" si="77"/>
        <v/>
      </c>
      <c r="BK106" s="117" t="str">
        <f t="shared" si="78"/>
        <v/>
      </c>
      <c r="BL106" s="117" t="str">
        <f t="shared" si="79"/>
        <v/>
      </c>
      <c r="BM106" s="117" t="str">
        <f t="shared" si="80"/>
        <v/>
      </c>
      <c r="BN106" s="117" t="str">
        <f t="shared" si="69"/>
        <v/>
      </c>
      <c r="BO106" s="117" t="str">
        <f t="shared" si="81"/>
        <v/>
      </c>
      <c r="BP106" s="117" t="str">
        <f t="shared" si="82"/>
        <v/>
      </c>
      <c r="BQ106" s="117" t="str">
        <f t="shared" si="83"/>
        <v/>
      </c>
      <c r="BR106" s="117" t="str">
        <f t="shared" si="84"/>
        <v/>
      </c>
      <c r="BS106" s="117" t="str">
        <f t="shared" si="85"/>
        <v/>
      </c>
      <c r="BT106" s="117" t="str">
        <f t="shared" si="86"/>
        <v/>
      </c>
      <c r="BU106" s="117" t="str">
        <f t="shared" si="87"/>
        <v/>
      </c>
      <c r="BV106" s="117" t="str">
        <f t="shared" si="88"/>
        <v/>
      </c>
      <c r="BW106" s="117" t="str">
        <f t="shared" si="89"/>
        <v/>
      </c>
      <c r="BX106" s="117" t="str">
        <f t="shared" si="90"/>
        <v/>
      </c>
      <c r="BY106" s="117" t="str">
        <f t="shared" si="91"/>
        <v/>
      </c>
      <c r="BZ106" s="117" t="str">
        <f t="shared" si="92"/>
        <v/>
      </c>
      <c r="CA106" s="117" t="str">
        <f t="shared" si="93"/>
        <v/>
      </c>
      <c r="CB106" s="117" t="str">
        <f t="shared" si="94"/>
        <v/>
      </c>
      <c r="CC106" s="117" t="str">
        <f t="shared" si="95"/>
        <v/>
      </c>
      <c r="CD106" s="117" t="str">
        <f t="shared" si="96"/>
        <v/>
      </c>
      <c r="CE106" s="117" t="str">
        <f t="shared" si="97"/>
        <v/>
      </c>
      <c r="CF106" s="117" t="str">
        <f t="shared" si="98"/>
        <v/>
      </c>
      <c r="CG106" s="117" t="str">
        <f t="shared" si="99"/>
        <v/>
      </c>
      <c r="CH106" s="117" t="str">
        <f t="shared" si="100"/>
        <v/>
      </c>
      <c r="CI106" s="117" t="str">
        <f t="shared" si="101"/>
        <v/>
      </c>
      <c r="CJ106" s="117" t="str">
        <f t="shared" si="102"/>
        <v/>
      </c>
      <c r="CK106" s="117" t="str">
        <f t="shared" si="103"/>
        <v/>
      </c>
      <c r="CL106" s="117" t="str">
        <f t="shared" si="104"/>
        <v/>
      </c>
      <c r="CM106" s="117" t="str">
        <f t="shared" si="105"/>
        <v/>
      </c>
      <c r="CN106" s="117" t="str">
        <f t="shared" si="106"/>
        <v/>
      </c>
      <c r="CO106" s="117" t="str">
        <f t="shared" si="70"/>
        <v/>
      </c>
      <c r="CP106" s="117" t="str">
        <f t="shared" si="71"/>
        <v/>
      </c>
      <c r="CQ106" s="117" t="str">
        <f t="shared" si="72"/>
        <v/>
      </c>
      <c r="CR106" s="117" t="str">
        <f t="shared" si="73"/>
        <v/>
      </c>
      <c r="CS106" s="121" t="str">
        <f t="shared" si="107"/>
        <v/>
      </c>
      <c r="CT106" s="121" t="str">
        <f t="shared" si="108"/>
        <v/>
      </c>
      <c r="CU106" s="117" t="str">
        <f t="shared" si="109"/>
        <v/>
      </c>
      <c r="CV106" s="117" t="str">
        <f t="shared" si="110"/>
        <v/>
      </c>
      <c r="CW106" s="117" t="str">
        <f t="shared" si="111"/>
        <v/>
      </c>
      <c r="CX106" s="121" t="str">
        <f t="shared" si="112"/>
        <v/>
      </c>
      <c r="CY106" s="10"/>
      <c r="CZ106" s="10"/>
      <c r="DA106" s="10"/>
      <c r="DB106" s="10"/>
      <c r="DC106" s="10"/>
      <c r="DG106" s="12"/>
      <c r="DH106" s="12"/>
      <c r="DI106" s="28" t="str">
        <f t="shared" si="74"/>
        <v/>
      </c>
      <c r="DL106" s="13" t="s">
        <v>3</v>
      </c>
    </row>
    <row r="107" spans="1:116" s="11" customFormat="1" ht="25.5" x14ac:dyDescent="0.2">
      <c r="A107" s="26">
        <v>97</v>
      </c>
      <c r="B107" s="27" t="str">
        <f t="shared" si="63"/>
        <v/>
      </c>
      <c r="C107" s="124"/>
      <c r="D107" s="40"/>
      <c r="E107" s="40"/>
      <c r="F107" s="40"/>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24"/>
      <c r="AQ107" s="16"/>
      <c r="AR107" s="24"/>
      <c r="AS107" s="16"/>
      <c r="AT107" s="16"/>
      <c r="AU107" s="16"/>
      <c r="AV107" s="16"/>
      <c r="AW107" s="16"/>
      <c r="AX107" s="119"/>
      <c r="AY107" s="131"/>
      <c r="AZ107" s="131"/>
      <c r="BA107" s="131"/>
      <c r="BB107" s="131"/>
      <c r="BC107" s="117" t="str">
        <f t="shared" si="64"/>
        <v/>
      </c>
      <c r="BD107" s="117" t="str">
        <f t="shared" si="65"/>
        <v/>
      </c>
      <c r="BE107" s="117" t="str">
        <f t="shared" si="66"/>
        <v/>
      </c>
      <c r="BF107" s="117" t="str">
        <f t="shared" si="67"/>
        <v/>
      </c>
      <c r="BG107" s="117" t="str">
        <f t="shared" si="68"/>
        <v/>
      </c>
      <c r="BH107" s="117" t="str">
        <f t="shared" si="75"/>
        <v/>
      </c>
      <c r="BI107" s="117" t="str">
        <f t="shared" si="76"/>
        <v/>
      </c>
      <c r="BJ107" s="117" t="str">
        <f t="shared" si="77"/>
        <v/>
      </c>
      <c r="BK107" s="117" t="str">
        <f t="shared" si="78"/>
        <v/>
      </c>
      <c r="BL107" s="117" t="str">
        <f t="shared" si="79"/>
        <v/>
      </c>
      <c r="BM107" s="117" t="str">
        <f t="shared" si="80"/>
        <v/>
      </c>
      <c r="BN107" s="117" t="str">
        <f t="shared" si="69"/>
        <v/>
      </c>
      <c r="BO107" s="117" t="str">
        <f t="shared" si="81"/>
        <v/>
      </c>
      <c r="BP107" s="117" t="str">
        <f t="shared" si="82"/>
        <v/>
      </c>
      <c r="BQ107" s="117" t="str">
        <f t="shared" si="83"/>
        <v/>
      </c>
      <c r="BR107" s="117" t="str">
        <f t="shared" si="84"/>
        <v/>
      </c>
      <c r="BS107" s="117" t="str">
        <f t="shared" si="85"/>
        <v/>
      </c>
      <c r="BT107" s="117" t="str">
        <f t="shared" si="86"/>
        <v/>
      </c>
      <c r="BU107" s="117" t="str">
        <f t="shared" si="87"/>
        <v/>
      </c>
      <c r="BV107" s="117" t="str">
        <f t="shared" si="88"/>
        <v/>
      </c>
      <c r="BW107" s="117" t="str">
        <f t="shared" si="89"/>
        <v/>
      </c>
      <c r="BX107" s="117" t="str">
        <f t="shared" si="90"/>
        <v/>
      </c>
      <c r="BY107" s="117" t="str">
        <f t="shared" si="91"/>
        <v/>
      </c>
      <c r="BZ107" s="117" t="str">
        <f t="shared" si="92"/>
        <v/>
      </c>
      <c r="CA107" s="117" t="str">
        <f t="shared" si="93"/>
        <v/>
      </c>
      <c r="CB107" s="117" t="str">
        <f t="shared" si="94"/>
        <v/>
      </c>
      <c r="CC107" s="117" t="str">
        <f t="shared" si="95"/>
        <v/>
      </c>
      <c r="CD107" s="117" t="str">
        <f t="shared" si="96"/>
        <v/>
      </c>
      <c r="CE107" s="117" t="str">
        <f t="shared" si="97"/>
        <v/>
      </c>
      <c r="CF107" s="117" t="str">
        <f t="shared" si="98"/>
        <v/>
      </c>
      <c r="CG107" s="117" t="str">
        <f t="shared" si="99"/>
        <v/>
      </c>
      <c r="CH107" s="117" t="str">
        <f t="shared" si="100"/>
        <v/>
      </c>
      <c r="CI107" s="117" t="str">
        <f t="shared" si="101"/>
        <v/>
      </c>
      <c r="CJ107" s="117" t="str">
        <f t="shared" si="102"/>
        <v/>
      </c>
      <c r="CK107" s="117" t="str">
        <f t="shared" si="103"/>
        <v/>
      </c>
      <c r="CL107" s="117" t="str">
        <f t="shared" si="104"/>
        <v/>
      </c>
      <c r="CM107" s="117" t="str">
        <f t="shared" si="105"/>
        <v/>
      </c>
      <c r="CN107" s="117" t="str">
        <f t="shared" si="106"/>
        <v/>
      </c>
      <c r="CO107" s="117" t="str">
        <f t="shared" si="70"/>
        <v/>
      </c>
      <c r="CP107" s="117" t="str">
        <f t="shared" si="71"/>
        <v/>
      </c>
      <c r="CQ107" s="117" t="str">
        <f t="shared" si="72"/>
        <v/>
      </c>
      <c r="CR107" s="117" t="str">
        <f t="shared" si="73"/>
        <v/>
      </c>
      <c r="CS107" s="121" t="str">
        <f t="shared" si="107"/>
        <v/>
      </c>
      <c r="CT107" s="121" t="str">
        <f t="shared" si="108"/>
        <v/>
      </c>
      <c r="CU107" s="117" t="str">
        <f t="shared" si="109"/>
        <v/>
      </c>
      <c r="CV107" s="117" t="str">
        <f t="shared" si="110"/>
        <v/>
      </c>
      <c r="CW107" s="117" t="str">
        <f t="shared" si="111"/>
        <v/>
      </c>
      <c r="CX107" s="121" t="str">
        <f t="shared" si="112"/>
        <v/>
      </c>
      <c r="CY107" s="10"/>
      <c r="CZ107" s="10"/>
      <c r="DA107" s="10"/>
      <c r="DB107" s="10"/>
      <c r="DC107" s="10"/>
      <c r="DG107" s="12"/>
      <c r="DH107" s="12"/>
      <c r="DI107" s="28" t="str">
        <f t="shared" si="74"/>
        <v/>
      </c>
      <c r="DL107" s="13" t="s">
        <v>3</v>
      </c>
    </row>
    <row r="108" spans="1:116" s="11" customFormat="1" ht="25.5" x14ac:dyDescent="0.2">
      <c r="A108" s="26">
        <v>98</v>
      </c>
      <c r="B108" s="27" t="str">
        <f t="shared" si="63"/>
        <v/>
      </c>
      <c r="C108" s="124"/>
      <c r="D108" s="40"/>
      <c r="E108" s="40"/>
      <c r="F108" s="40"/>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24"/>
      <c r="AQ108" s="16"/>
      <c r="AR108" s="24"/>
      <c r="AS108" s="16"/>
      <c r="AT108" s="16"/>
      <c r="AU108" s="16"/>
      <c r="AV108" s="16"/>
      <c r="AW108" s="16"/>
      <c r="AX108" s="119"/>
      <c r="AY108" s="131"/>
      <c r="AZ108" s="131"/>
      <c r="BA108" s="131"/>
      <c r="BB108" s="131"/>
      <c r="BC108" s="117" t="str">
        <f t="shared" si="64"/>
        <v/>
      </c>
      <c r="BD108" s="117" t="str">
        <f t="shared" si="65"/>
        <v/>
      </c>
      <c r="BE108" s="117" t="str">
        <f t="shared" si="66"/>
        <v/>
      </c>
      <c r="BF108" s="117" t="str">
        <f t="shared" si="67"/>
        <v/>
      </c>
      <c r="BG108" s="117" t="str">
        <f t="shared" si="68"/>
        <v/>
      </c>
      <c r="BH108" s="117" t="str">
        <f t="shared" si="75"/>
        <v/>
      </c>
      <c r="BI108" s="117" t="str">
        <f t="shared" si="76"/>
        <v/>
      </c>
      <c r="BJ108" s="117" t="str">
        <f t="shared" si="77"/>
        <v/>
      </c>
      <c r="BK108" s="117" t="str">
        <f t="shared" si="78"/>
        <v/>
      </c>
      <c r="BL108" s="117" t="str">
        <f t="shared" si="79"/>
        <v/>
      </c>
      <c r="BM108" s="117" t="str">
        <f t="shared" si="80"/>
        <v/>
      </c>
      <c r="BN108" s="117" t="str">
        <f t="shared" si="69"/>
        <v/>
      </c>
      <c r="BO108" s="117" t="str">
        <f t="shared" si="81"/>
        <v/>
      </c>
      <c r="BP108" s="117" t="str">
        <f t="shared" si="82"/>
        <v/>
      </c>
      <c r="BQ108" s="117" t="str">
        <f t="shared" si="83"/>
        <v/>
      </c>
      <c r="BR108" s="117" t="str">
        <f t="shared" si="84"/>
        <v/>
      </c>
      <c r="BS108" s="117" t="str">
        <f t="shared" si="85"/>
        <v/>
      </c>
      <c r="BT108" s="117" t="str">
        <f t="shared" si="86"/>
        <v/>
      </c>
      <c r="BU108" s="117" t="str">
        <f t="shared" si="87"/>
        <v/>
      </c>
      <c r="BV108" s="117" t="str">
        <f t="shared" si="88"/>
        <v/>
      </c>
      <c r="BW108" s="117" t="str">
        <f t="shared" si="89"/>
        <v/>
      </c>
      <c r="BX108" s="117" t="str">
        <f t="shared" si="90"/>
        <v/>
      </c>
      <c r="BY108" s="117" t="str">
        <f t="shared" si="91"/>
        <v/>
      </c>
      <c r="BZ108" s="117" t="str">
        <f t="shared" si="92"/>
        <v/>
      </c>
      <c r="CA108" s="117" t="str">
        <f t="shared" si="93"/>
        <v/>
      </c>
      <c r="CB108" s="117" t="str">
        <f t="shared" si="94"/>
        <v/>
      </c>
      <c r="CC108" s="117" t="str">
        <f t="shared" si="95"/>
        <v/>
      </c>
      <c r="CD108" s="117" t="str">
        <f t="shared" si="96"/>
        <v/>
      </c>
      <c r="CE108" s="117" t="str">
        <f t="shared" si="97"/>
        <v/>
      </c>
      <c r="CF108" s="117" t="str">
        <f t="shared" si="98"/>
        <v/>
      </c>
      <c r="CG108" s="117" t="str">
        <f t="shared" si="99"/>
        <v/>
      </c>
      <c r="CH108" s="117" t="str">
        <f t="shared" si="100"/>
        <v/>
      </c>
      <c r="CI108" s="117" t="str">
        <f t="shared" si="101"/>
        <v/>
      </c>
      <c r="CJ108" s="117" t="str">
        <f t="shared" si="102"/>
        <v/>
      </c>
      <c r="CK108" s="117" t="str">
        <f t="shared" si="103"/>
        <v/>
      </c>
      <c r="CL108" s="117" t="str">
        <f t="shared" si="104"/>
        <v/>
      </c>
      <c r="CM108" s="117" t="str">
        <f t="shared" si="105"/>
        <v/>
      </c>
      <c r="CN108" s="117" t="str">
        <f t="shared" si="106"/>
        <v/>
      </c>
      <c r="CO108" s="117" t="str">
        <f t="shared" si="70"/>
        <v/>
      </c>
      <c r="CP108" s="117" t="str">
        <f t="shared" si="71"/>
        <v/>
      </c>
      <c r="CQ108" s="117" t="str">
        <f t="shared" si="72"/>
        <v/>
      </c>
      <c r="CR108" s="117" t="str">
        <f t="shared" si="73"/>
        <v/>
      </c>
      <c r="CS108" s="121" t="str">
        <f t="shared" si="107"/>
        <v/>
      </c>
      <c r="CT108" s="121" t="str">
        <f t="shared" si="108"/>
        <v/>
      </c>
      <c r="CU108" s="117" t="str">
        <f t="shared" si="109"/>
        <v/>
      </c>
      <c r="CV108" s="117" t="str">
        <f t="shared" si="110"/>
        <v/>
      </c>
      <c r="CW108" s="117" t="str">
        <f t="shared" si="111"/>
        <v/>
      </c>
      <c r="CX108" s="121" t="str">
        <f t="shared" si="112"/>
        <v/>
      </c>
      <c r="CY108" s="10"/>
      <c r="CZ108" s="10"/>
      <c r="DA108" s="10"/>
      <c r="DB108" s="10"/>
      <c r="DC108" s="10"/>
      <c r="DG108" s="12"/>
      <c r="DH108" s="12"/>
      <c r="DI108" s="28" t="str">
        <f t="shared" si="74"/>
        <v/>
      </c>
      <c r="DL108" s="13" t="s">
        <v>3</v>
      </c>
    </row>
    <row r="109" spans="1:116" s="11" customFormat="1" ht="25.5" x14ac:dyDescent="0.2">
      <c r="A109" s="26">
        <v>99</v>
      </c>
      <c r="B109" s="27" t="str">
        <f t="shared" si="63"/>
        <v/>
      </c>
      <c r="C109" s="124"/>
      <c r="D109" s="40"/>
      <c r="E109" s="40"/>
      <c r="F109" s="40"/>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24"/>
      <c r="AQ109" s="16"/>
      <c r="AR109" s="24"/>
      <c r="AS109" s="16"/>
      <c r="AT109" s="16"/>
      <c r="AU109" s="16"/>
      <c r="AV109" s="16"/>
      <c r="AW109" s="16"/>
      <c r="AX109" s="119"/>
      <c r="AY109" s="131"/>
      <c r="AZ109" s="131"/>
      <c r="BA109" s="131"/>
      <c r="BB109" s="131"/>
      <c r="BC109" s="117" t="str">
        <f t="shared" si="64"/>
        <v/>
      </c>
      <c r="BD109" s="117" t="str">
        <f t="shared" si="65"/>
        <v/>
      </c>
      <c r="BE109" s="117" t="str">
        <f t="shared" si="66"/>
        <v/>
      </c>
      <c r="BF109" s="117" t="str">
        <f t="shared" si="67"/>
        <v/>
      </c>
      <c r="BG109" s="117" t="str">
        <f t="shared" si="68"/>
        <v/>
      </c>
      <c r="BH109" s="117" t="str">
        <f t="shared" si="75"/>
        <v/>
      </c>
      <c r="BI109" s="117" t="str">
        <f t="shared" si="76"/>
        <v/>
      </c>
      <c r="BJ109" s="117" t="str">
        <f t="shared" si="77"/>
        <v/>
      </c>
      <c r="BK109" s="117" t="str">
        <f t="shared" si="78"/>
        <v/>
      </c>
      <c r="BL109" s="117" t="str">
        <f t="shared" si="79"/>
        <v/>
      </c>
      <c r="BM109" s="117" t="str">
        <f t="shared" si="80"/>
        <v/>
      </c>
      <c r="BN109" s="117" t="str">
        <f t="shared" si="69"/>
        <v/>
      </c>
      <c r="BO109" s="117" t="str">
        <f t="shared" si="81"/>
        <v/>
      </c>
      <c r="BP109" s="117" t="str">
        <f t="shared" si="82"/>
        <v/>
      </c>
      <c r="BQ109" s="117" t="str">
        <f t="shared" si="83"/>
        <v/>
      </c>
      <c r="BR109" s="117" t="str">
        <f t="shared" si="84"/>
        <v/>
      </c>
      <c r="BS109" s="117" t="str">
        <f t="shared" si="85"/>
        <v/>
      </c>
      <c r="BT109" s="117" t="str">
        <f t="shared" si="86"/>
        <v/>
      </c>
      <c r="BU109" s="117" t="str">
        <f t="shared" si="87"/>
        <v/>
      </c>
      <c r="BV109" s="117" t="str">
        <f t="shared" si="88"/>
        <v/>
      </c>
      <c r="BW109" s="117" t="str">
        <f t="shared" si="89"/>
        <v/>
      </c>
      <c r="BX109" s="117" t="str">
        <f t="shared" si="90"/>
        <v/>
      </c>
      <c r="BY109" s="117" t="str">
        <f t="shared" si="91"/>
        <v/>
      </c>
      <c r="BZ109" s="117" t="str">
        <f t="shared" si="92"/>
        <v/>
      </c>
      <c r="CA109" s="117" t="str">
        <f t="shared" si="93"/>
        <v/>
      </c>
      <c r="CB109" s="117" t="str">
        <f t="shared" si="94"/>
        <v/>
      </c>
      <c r="CC109" s="117" t="str">
        <f t="shared" si="95"/>
        <v/>
      </c>
      <c r="CD109" s="117" t="str">
        <f t="shared" si="96"/>
        <v/>
      </c>
      <c r="CE109" s="117" t="str">
        <f t="shared" si="97"/>
        <v/>
      </c>
      <c r="CF109" s="117" t="str">
        <f t="shared" si="98"/>
        <v/>
      </c>
      <c r="CG109" s="117" t="str">
        <f t="shared" si="99"/>
        <v/>
      </c>
      <c r="CH109" s="117" t="str">
        <f t="shared" si="100"/>
        <v/>
      </c>
      <c r="CI109" s="117" t="str">
        <f t="shared" si="101"/>
        <v/>
      </c>
      <c r="CJ109" s="117" t="str">
        <f t="shared" si="102"/>
        <v/>
      </c>
      <c r="CK109" s="117" t="str">
        <f t="shared" si="103"/>
        <v/>
      </c>
      <c r="CL109" s="117" t="str">
        <f t="shared" si="104"/>
        <v/>
      </c>
      <c r="CM109" s="117" t="str">
        <f t="shared" si="105"/>
        <v/>
      </c>
      <c r="CN109" s="117" t="str">
        <f t="shared" si="106"/>
        <v/>
      </c>
      <c r="CO109" s="117" t="str">
        <f t="shared" si="70"/>
        <v/>
      </c>
      <c r="CP109" s="117" t="str">
        <f t="shared" si="71"/>
        <v/>
      </c>
      <c r="CQ109" s="117" t="str">
        <f t="shared" si="72"/>
        <v/>
      </c>
      <c r="CR109" s="117" t="str">
        <f t="shared" si="73"/>
        <v/>
      </c>
      <c r="CS109" s="121" t="str">
        <f t="shared" si="107"/>
        <v/>
      </c>
      <c r="CT109" s="121" t="str">
        <f t="shared" si="108"/>
        <v/>
      </c>
      <c r="CU109" s="117" t="str">
        <f t="shared" si="109"/>
        <v/>
      </c>
      <c r="CV109" s="117" t="str">
        <f t="shared" si="110"/>
        <v/>
      </c>
      <c r="CW109" s="117" t="str">
        <f t="shared" si="111"/>
        <v/>
      </c>
      <c r="CX109" s="121" t="str">
        <f t="shared" si="112"/>
        <v/>
      </c>
      <c r="CY109" s="10"/>
      <c r="CZ109" s="10"/>
      <c r="DA109" s="10"/>
      <c r="DB109" s="10"/>
      <c r="DC109" s="10"/>
      <c r="DG109" s="12"/>
      <c r="DH109" s="12"/>
      <c r="DI109" s="28" t="str">
        <f t="shared" si="74"/>
        <v/>
      </c>
      <c r="DL109" s="13" t="s">
        <v>3</v>
      </c>
    </row>
    <row r="110" spans="1:116" s="11" customFormat="1" ht="26.25" thickBot="1" x14ac:dyDescent="0.25">
      <c r="A110" s="26">
        <v>100</v>
      </c>
      <c r="B110" s="27" t="str">
        <f t="shared" si="63"/>
        <v/>
      </c>
      <c r="C110" s="125"/>
      <c r="D110" s="41"/>
      <c r="E110" s="41"/>
      <c r="F110" s="41"/>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25"/>
      <c r="AQ110" s="17"/>
      <c r="AR110" s="25"/>
      <c r="AS110" s="17"/>
      <c r="AT110" s="17"/>
      <c r="AU110" s="17"/>
      <c r="AV110" s="17"/>
      <c r="AW110" s="17"/>
      <c r="AX110" s="120"/>
      <c r="AY110" s="131"/>
      <c r="AZ110" s="131"/>
      <c r="BA110" s="131"/>
      <c r="BB110" s="131"/>
      <c r="BC110" s="117" t="str">
        <f t="shared" si="64"/>
        <v/>
      </c>
      <c r="BD110" s="117" t="str">
        <f t="shared" si="65"/>
        <v/>
      </c>
      <c r="BE110" s="117" t="str">
        <f t="shared" si="66"/>
        <v/>
      </c>
      <c r="BF110" s="117" t="str">
        <f t="shared" si="67"/>
        <v/>
      </c>
      <c r="BG110" s="117" t="str">
        <f t="shared" si="68"/>
        <v/>
      </c>
      <c r="BH110" s="117" t="str">
        <f t="shared" si="75"/>
        <v/>
      </c>
      <c r="BI110" s="117" t="str">
        <f t="shared" si="76"/>
        <v/>
      </c>
      <c r="BJ110" s="117" t="str">
        <f t="shared" si="77"/>
        <v/>
      </c>
      <c r="BK110" s="117" t="str">
        <f t="shared" si="78"/>
        <v/>
      </c>
      <c r="BL110" s="117" t="str">
        <f t="shared" si="79"/>
        <v/>
      </c>
      <c r="BM110" s="117" t="str">
        <f t="shared" si="80"/>
        <v/>
      </c>
      <c r="BN110" s="117" t="str">
        <f t="shared" si="69"/>
        <v/>
      </c>
      <c r="BO110" s="117" t="str">
        <f t="shared" si="81"/>
        <v/>
      </c>
      <c r="BP110" s="117" t="str">
        <f t="shared" si="82"/>
        <v/>
      </c>
      <c r="BQ110" s="117" t="str">
        <f t="shared" si="83"/>
        <v/>
      </c>
      <c r="BR110" s="117" t="str">
        <f t="shared" si="84"/>
        <v/>
      </c>
      <c r="BS110" s="117" t="str">
        <f t="shared" si="85"/>
        <v/>
      </c>
      <c r="BT110" s="117" t="str">
        <f t="shared" si="86"/>
        <v/>
      </c>
      <c r="BU110" s="117" t="str">
        <f t="shared" si="87"/>
        <v/>
      </c>
      <c r="BV110" s="117" t="str">
        <f t="shared" si="88"/>
        <v/>
      </c>
      <c r="BW110" s="117" t="str">
        <f t="shared" si="89"/>
        <v/>
      </c>
      <c r="BX110" s="117" t="str">
        <f t="shared" si="90"/>
        <v/>
      </c>
      <c r="BY110" s="117" t="str">
        <f t="shared" si="91"/>
        <v/>
      </c>
      <c r="BZ110" s="117" t="str">
        <f t="shared" si="92"/>
        <v/>
      </c>
      <c r="CA110" s="117" t="str">
        <f t="shared" si="93"/>
        <v/>
      </c>
      <c r="CB110" s="117" t="str">
        <f t="shared" si="94"/>
        <v/>
      </c>
      <c r="CC110" s="117" t="str">
        <f t="shared" si="95"/>
        <v/>
      </c>
      <c r="CD110" s="117" t="str">
        <f t="shared" si="96"/>
        <v/>
      </c>
      <c r="CE110" s="117" t="str">
        <f t="shared" si="97"/>
        <v/>
      </c>
      <c r="CF110" s="117" t="str">
        <f t="shared" si="98"/>
        <v/>
      </c>
      <c r="CG110" s="117" t="str">
        <f t="shared" si="99"/>
        <v/>
      </c>
      <c r="CH110" s="117" t="str">
        <f t="shared" si="100"/>
        <v/>
      </c>
      <c r="CI110" s="117" t="str">
        <f t="shared" si="101"/>
        <v/>
      </c>
      <c r="CJ110" s="117" t="str">
        <f t="shared" si="102"/>
        <v/>
      </c>
      <c r="CK110" s="117" t="str">
        <f t="shared" si="103"/>
        <v/>
      </c>
      <c r="CL110" s="117" t="str">
        <f t="shared" si="104"/>
        <v/>
      </c>
      <c r="CM110" s="117" t="str">
        <f t="shared" si="105"/>
        <v/>
      </c>
      <c r="CN110" s="117" t="str">
        <f t="shared" si="106"/>
        <v/>
      </c>
      <c r="CO110" s="117" t="str">
        <f t="shared" si="70"/>
        <v/>
      </c>
      <c r="CP110" s="117" t="str">
        <f t="shared" si="71"/>
        <v/>
      </c>
      <c r="CQ110" s="117" t="str">
        <f t="shared" si="72"/>
        <v/>
      </c>
      <c r="CR110" s="117" t="str">
        <f t="shared" si="73"/>
        <v/>
      </c>
      <c r="CS110" s="121" t="str">
        <f t="shared" si="107"/>
        <v/>
      </c>
      <c r="CT110" s="121" t="str">
        <f t="shared" si="108"/>
        <v/>
      </c>
      <c r="CU110" s="117" t="str">
        <f t="shared" si="109"/>
        <v/>
      </c>
      <c r="CV110" s="117" t="str">
        <f t="shared" si="110"/>
        <v/>
      </c>
      <c r="CW110" s="117" t="str">
        <f t="shared" si="111"/>
        <v/>
      </c>
      <c r="CX110" s="121" t="str">
        <f t="shared" si="112"/>
        <v/>
      </c>
      <c r="CY110" s="10"/>
      <c r="CZ110" s="10"/>
      <c r="DA110" s="10"/>
      <c r="DB110" s="10"/>
      <c r="DC110" s="10"/>
      <c r="DG110" s="12"/>
      <c r="DH110" s="12"/>
      <c r="DI110" s="28" t="str">
        <f t="shared" si="74"/>
        <v/>
      </c>
      <c r="DL110" s="13" t="s">
        <v>3</v>
      </c>
    </row>
    <row r="111" spans="1:116" ht="13.5" thickTop="1" x14ac:dyDescent="0.2">
      <c r="DF111" s="11"/>
      <c r="DG111" s="12"/>
      <c r="DH111" s="12"/>
      <c r="DI111" s="12"/>
    </row>
    <row r="112" spans="1:116" x14ac:dyDescent="0.2">
      <c r="DF112" s="11"/>
      <c r="DG112" s="12"/>
      <c r="DH112" s="12"/>
      <c r="DI112" s="12"/>
    </row>
    <row r="113" spans="110:113" x14ac:dyDescent="0.2">
      <c r="DF113" s="11"/>
      <c r="DG113" s="12"/>
      <c r="DH113" s="12"/>
      <c r="DI113" s="12"/>
    </row>
    <row r="114" spans="110:113" x14ac:dyDescent="0.2">
      <c r="DF114" s="11"/>
      <c r="DG114" s="12"/>
      <c r="DH114" s="12"/>
      <c r="DI114" s="12"/>
    </row>
    <row r="115" spans="110:113" x14ac:dyDescent="0.2">
      <c r="DF115" s="11"/>
      <c r="DG115" s="12"/>
      <c r="DH115" s="12"/>
      <c r="DI115" s="12"/>
    </row>
    <row r="116" spans="110:113" x14ac:dyDescent="0.2">
      <c r="DF116" s="11"/>
      <c r="DG116" s="12"/>
      <c r="DH116" s="12"/>
      <c r="DI116" s="12"/>
    </row>
    <row r="117" spans="110:113" x14ac:dyDescent="0.2">
      <c r="DF117" s="11"/>
      <c r="DG117" s="12"/>
      <c r="DH117" s="12"/>
      <c r="DI117" s="12"/>
    </row>
    <row r="118" spans="110:113" x14ac:dyDescent="0.2">
      <c r="DF118" s="11"/>
      <c r="DG118" s="12"/>
      <c r="DH118" s="12"/>
      <c r="DI118" s="12"/>
    </row>
    <row r="119" spans="110:113" x14ac:dyDescent="0.2">
      <c r="DF119" s="11"/>
      <c r="DG119" s="12"/>
      <c r="DH119" s="12"/>
      <c r="DI119" s="12"/>
    </row>
    <row r="120" spans="110:113" x14ac:dyDescent="0.2">
      <c r="DF120" s="11"/>
      <c r="DG120" s="12"/>
      <c r="DH120" s="12"/>
      <c r="DI120" s="12"/>
    </row>
    <row r="121" spans="110:113" x14ac:dyDescent="0.2">
      <c r="DF121" s="11"/>
      <c r="DG121" s="12"/>
      <c r="DH121" s="12"/>
      <c r="DI121" s="12"/>
    </row>
    <row r="122" spans="110:113" x14ac:dyDescent="0.2">
      <c r="DF122" s="11"/>
      <c r="DG122" s="12"/>
      <c r="DH122" s="12"/>
      <c r="DI122" s="12"/>
    </row>
    <row r="123" spans="110:113" x14ac:dyDescent="0.2">
      <c r="DF123" s="11"/>
      <c r="DG123" s="12"/>
      <c r="DH123" s="12"/>
      <c r="DI123" s="12"/>
    </row>
    <row r="124" spans="110:113" x14ac:dyDescent="0.2">
      <c r="DF124" s="11"/>
      <c r="DG124" s="12"/>
      <c r="DH124" s="12"/>
      <c r="DI124" s="12"/>
    </row>
    <row r="125" spans="110:113" x14ac:dyDescent="0.2">
      <c r="DF125" s="11"/>
      <c r="DG125" s="12"/>
      <c r="DH125" s="12"/>
      <c r="DI125" s="12"/>
    </row>
  </sheetData>
  <sheetProtection algorithmName="SHA-512" hashValue="clHuveQmEzHoUb6iR2De3snQTshJcTzZQp5MMTrgGhVKHz/XIPf2rJWb9IrJFgpg2qAQLie7ASP8m+GKO+J6kw==" saltValue="P4aAPGOFbPu+nPEjPG6tyg==" spinCount="100000" sheet="1" objects="1" scenarios="1"/>
  <mergeCells count="79">
    <mergeCell ref="C3:D3"/>
    <mergeCell ref="H5:J5"/>
    <mergeCell ref="L1:Q4"/>
    <mergeCell ref="AL9:AL10"/>
    <mergeCell ref="BG9:BG10"/>
    <mergeCell ref="B1:H1"/>
    <mergeCell ref="H3:I3"/>
    <mergeCell ref="C9:C10"/>
    <mergeCell ref="E9:E10"/>
    <mergeCell ref="F9:F10"/>
    <mergeCell ref="AI9:AK9"/>
    <mergeCell ref="D9:D10"/>
    <mergeCell ref="T9:V9"/>
    <mergeCell ref="W9:Y9"/>
    <mergeCell ref="Z9:AB9"/>
    <mergeCell ref="AF4:AH5"/>
    <mergeCell ref="A9:A10"/>
    <mergeCell ref="CM9:CM10"/>
    <mergeCell ref="BC9:BC10"/>
    <mergeCell ref="AC9:AE9"/>
    <mergeCell ref="AF9:AH9"/>
    <mergeCell ref="H9:J9"/>
    <mergeCell ref="K9:M9"/>
    <mergeCell ref="N9:P9"/>
    <mergeCell ref="Q9:S9"/>
    <mergeCell ref="AM9:AM10"/>
    <mergeCell ref="AW9:AW10"/>
    <mergeCell ref="AX9:AX10"/>
    <mergeCell ref="AN9:AN10"/>
    <mergeCell ref="AO9:AO10"/>
    <mergeCell ref="AP9:AP10"/>
    <mergeCell ref="AV9:AV10"/>
    <mergeCell ref="CL9:CL10"/>
    <mergeCell ref="CN9:CN10"/>
    <mergeCell ref="B9:B10"/>
    <mergeCell ref="E5:F5"/>
    <mergeCell ref="G9:G10"/>
    <mergeCell ref="AQ9:AQ10"/>
    <mergeCell ref="AR9:AR10"/>
    <mergeCell ref="AS9:AS10"/>
    <mergeCell ref="AT9:AT10"/>
    <mergeCell ref="AU9:AU10"/>
    <mergeCell ref="BC5:BF5"/>
    <mergeCell ref="BG5:BJ5"/>
    <mergeCell ref="BK5:BN5"/>
    <mergeCell ref="BO5:BR5"/>
    <mergeCell ref="BD9:BD10"/>
    <mergeCell ref="CI9:CK9"/>
    <mergeCell ref="CF9:CH9"/>
    <mergeCell ref="BT9:BV9"/>
    <mergeCell ref="BW9:BY9"/>
    <mergeCell ref="BE9:BE10"/>
    <mergeCell ref="BF9:BF10"/>
    <mergeCell ref="BQ9:BS9"/>
    <mergeCell ref="DF10:DG10"/>
    <mergeCell ref="BH9:BJ9"/>
    <mergeCell ref="BK9:BM9"/>
    <mergeCell ref="BN9:BP9"/>
    <mergeCell ref="CC9:CE9"/>
    <mergeCell ref="CU9:CU10"/>
    <mergeCell ref="BZ9:CB9"/>
    <mergeCell ref="CW9:CW10"/>
    <mergeCell ref="CX9:CX10"/>
    <mergeCell ref="CO9:CO10"/>
    <mergeCell ref="CP9:CP10"/>
    <mergeCell ref="CV9:CV10"/>
    <mergeCell ref="CR9:CR10"/>
    <mergeCell ref="CS9:CS10"/>
    <mergeCell ref="CT9:CT10"/>
    <mergeCell ref="CQ9:CQ10"/>
    <mergeCell ref="AU8:AX8"/>
    <mergeCell ref="CM5:CP5"/>
    <mergeCell ref="CQ5:CT5"/>
    <mergeCell ref="CU5:CX5"/>
    <mergeCell ref="BS5:BV5"/>
    <mergeCell ref="BW5:BZ5"/>
    <mergeCell ref="CA5:CD5"/>
    <mergeCell ref="CE5:CH5"/>
    <mergeCell ref="CI5:CL5"/>
  </mergeCells>
  <phoneticPr fontId="0" type="noConversion"/>
  <conditionalFormatting sqref="B11:B110">
    <cfRule type="cellIs" dxfId="9" priority="193" stopIfTrue="1" operator="equal">
      <formula>"ok"</formula>
    </cfRule>
    <cfRule type="cellIs" dxfId="8" priority="194" stopIfTrue="1" operator="equal">
      <formula>"Error"</formula>
    </cfRule>
  </conditionalFormatting>
  <conditionalFormatting sqref="C11:AX110">
    <cfRule type="expression" dxfId="7" priority="234" stopIfTrue="1">
      <formula>BC11="ok"</formula>
    </cfRule>
    <cfRule type="expression" dxfId="6" priority="235" stopIfTrue="1">
      <formula>BC11=""</formula>
    </cfRule>
  </conditionalFormatting>
  <conditionalFormatting sqref="E3">
    <cfRule type="cellIs" dxfId="5" priority="153" stopIfTrue="1" operator="equal">
      <formula>"Error"</formula>
    </cfRule>
    <cfRule type="cellIs" dxfId="4" priority="154" stopIfTrue="1" operator="equal">
      <formula>"OK"</formula>
    </cfRule>
  </conditionalFormatting>
  <conditionalFormatting sqref="J3">
    <cfRule type="cellIs" dxfId="3" priority="155" stopIfTrue="1" operator="equal">
      <formula>"Error"</formula>
    </cfRule>
    <cfRule type="cellIs" dxfId="2" priority="157" stopIfTrue="1" operator="equal">
      <formula>"OK"</formula>
    </cfRule>
  </conditionalFormatting>
  <conditionalFormatting sqref="BC11:CX110">
    <cfRule type="cellIs" dxfId="1" priority="1" stopIfTrue="1" operator="equal">
      <formula>"ok"</formula>
    </cfRule>
    <cfRule type="cellIs" dxfId="0" priority="2" stopIfTrue="1" operator="equal">
      <formula>""</formula>
    </cfRule>
  </conditionalFormatting>
  <dataValidations xWindow="1626" yWindow="523" count="1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0000000}"/>
    <dataValidation allowBlank="1" showInputMessage="1" showErrorMessage="1" promptTitle="Manufacturer" prompt="Enter the name of the Manufacturer of the Outdoor Unit or the Single-Package Unit, as applicable, in the cells below._x000a__x000a__x000a__x000a_" sqref="C9:C10" xr:uid="{00000000-0002-0000-0100-000001000000}"/>
    <dataValidation allowBlank="1" prompt="_x000a__x000a_" sqref="B11:B110" xr:uid="{00000000-0002-0000-0100-000002000000}"/>
    <dataValidation allowBlank="1" showInputMessage="1" promptTitle="Manufacturer, Indoor Unit 1" prompt="Enter the Manufacturer of Indoor Unit 1 in the cells below._x000a__x000a_If you are certifying all combinations based on the required tested combination for multi-splits, enter ***._x000a__x000a__x000a__x000a_" sqref="H10" xr:uid="{00000000-0002-0000-0100-000003000000}"/>
    <dataValidation allowBlank="1" showInputMessage="1" promptTitle="Indiv. Model No., Indoor Unit 1" prompt="Enter the Individual Model Number of Indoor Unit 1 in the cells below._x000a__x000a_If you are certifying all combinations based on the required tested combination for multi-splits, enter ***._x000a__x000a__x000a__x000a_" sqref="J10" xr:uid="{00000000-0002-0000-0100-000004000000}"/>
    <dataValidation allowBlank="1" showInputMessage="1" promptTitle="Manufacturer, Air Mover 1" prompt="If you are certifying all combinations based on the required tested combination for multi-splits, enter ***._x000a__x000a_Otherwise, if applicable, enter the Manufacturer of Air Mover 1 in the cells below._x000a__x000a__x000a__x000a_" sqref="K10" xr:uid="{00000000-0002-0000-0100-000005000000}"/>
    <dataValidation allowBlank="1" showInputMessage="1" promptTitle="Indiv. Model No., Air Mover 1" prompt="If you are certifying all combinations based on the required tested combination for multi-splits, enter ***._x000a__x000a_Otherwise, if applicable, enter the Individual Model Number of Air Mover 1 in the cells below._x000a__x000a__x000a__x000a_" sqref="M10" xr:uid="{00000000-0002-0000-0100-000006000000}"/>
    <dataValidation allowBlank="1" showInputMessage="1" promptTitle="Manufacturer, Indoor Unit 2" prompt="If you are certifying a) all combinations based on the required tested combination for multi-splits or b) a single-split system, make no entry below._x000a__x000a_Otherwise, enter the Manufacturer of Indoor Unit 2 in the cells below._x000a__x000a__x000a__x000a_" sqref="N10" xr:uid="{00000000-0002-0000-0100-000007000000}"/>
    <dataValidation allowBlank="1" showInputMessage="1" promptTitle="Indiv. Model No., Indoor Unit 2" prompt="If you are certifying a) all combinations based on the required tested combination for multi-splits or b) a single-split system, make no entry below._x000a__x000a_Otherwise, enter the Individual Model Number of Indoor Unit 2 in the cells below._x000a__x000a__x000a__x000a_" sqref="P10" xr:uid="{00000000-0002-0000-0100-000008000000}"/>
    <dataValidation allowBlank="1" showInputMessage="1" promptTitle="Manufacturer, Air Mover 2" prompt="If you are certifying a) all combinations based on the required tested combination for multi-splits or b) a single-split system, make no entry below._x000a__x000a_Otherwise, if applicable, enter the Manufacturer of Air Mover 2 in the cells below._x000a__x000a__x000a__x000a_" sqref="Q10" xr:uid="{00000000-0002-0000-0100-000009000000}"/>
    <dataValidation allowBlank="1" showInputMessage="1" promptTitle="Indiv. Model No., Air Mover 2" prompt="If you are certifying a) all combinations based on the required tested combination for multi-splits or b) a single-split system, make no entry below._x000a__x000a_Otherwise, if applicable, enter the Individual Model Number of Air Mover 2 in the cells below._x000a__x000a__x000a__x000a_" sqref="S10" xr:uid="{00000000-0002-0000-0100-00000A000000}"/>
    <dataValidation allowBlank="1" showInputMessage="1" promptTitle="Manufacturer, Indoor Unit 3" prompt="If you are certifying a) all combinations based on the required tested combination for multi-splits or b) a single-split system, make no entry below._x000a__x000a_Otherwise, if applicable, enter the Manufacturer of Indoor Unit 3 in the cells below._x000a__x000a__x000a__x000a_" sqref="T10" xr:uid="{00000000-0002-0000-0100-00000B000000}"/>
    <dataValidation allowBlank="1" showInputMessage="1" promptTitle="Indiv. Model No., Indoor Unit 3" prompt="If you are certifying a) all combinations based on the required tested combination for multi-splits or b) a single-split system, make no entry below._x000a__x000a_Otherwise, if applicable, enter the Individual Model Number of Indoor Unit 3 in the cells below._x000a__x000a__x000a__x000a_" sqref="V10" xr:uid="{00000000-0002-0000-0100-00000C000000}"/>
    <dataValidation allowBlank="1" showInputMessage="1" promptTitle="Manufacturer, Air Mover 3" prompt="If you are certifying a) all combinations based on the required tested combination for multi-splits or b) a single-split system, make no entry below._x000a__x000a_Otherwise, if applicable, enter the Manufacturer of Air Mover 3 in the cells below._x000a__x000a__x000a__x000a_" sqref="W10" xr:uid="{00000000-0002-0000-0100-00000D000000}"/>
    <dataValidation allowBlank="1" showInputMessage="1" promptTitle="Indiv. Model No., Air Mover 3" prompt="If you are certifying a) all combinations based on the required tested combination for multi-splits or b) a single-split system, make no entry below._x000a__x000a_Otherwise, if applicable, enter the Individual Model Number of Air Mover 3 in the cells below._x000a__x000a__x000a__x000a_" sqref="Y10" xr:uid="{00000000-0002-0000-0100-00000E000000}"/>
    <dataValidation allowBlank="1" showInputMessage="1" promptTitle="Manufacturer, Indoor Unit 4" prompt="If you are certifying a) all combinations based on the required tested combination for multi-splits or b) a single-split system, make no entry below._x000a__x000a_Otherwise, if applicable, enter the Manufacturer of Indoor Unit 4 in the cells below._x000a__x000a__x000a__x000a_" sqref="Z10" xr:uid="{00000000-0002-0000-0100-00000F000000}"/>
    <dataValidation allowBlank="1" showInputMessage="1" promptTitle="Indiv. Model No., Indoor Unit 4" prompt="If you are certifying a) all combinations based on the required tested combination for multi-splits or b) a single-split system, make no entry below._x000a__x000a_Otherwise, if applicable, enter the Individual Model Number of Indoor Unit 4 in the cells below._x000a__x000a__x000a__x000a_" sqref="AB10" xr:uid="{00000000-0002-0000-0100-000010000000}"/>
    <dataValidation allowBlank="1" showInputMessage="1" promptTitle="Manufacturer, Air Mover 4" prompt="If you are certifying a) all combinations based on the required tested combination for multi-splits or b) a single-split system, make no entry below._x000a__x000a_Otherwise, if applicable, enter the Manufacturer of Air Mover 4 in the cells below._x000a__x000a__x000a__x000a_" sqref="AC10" xr:uid="{00000000-0002-0000-0100-000011000000}"/>
    <dataValidation allowBlank="1" showInputMessage="1" promptTitle="Indiv. Model No., Air Mover 4" prompt="If you are certifying a) all combinations based on the required tested combination for multi-splits or b) a single-split system, make no entry below._x000a__x000a_Otherwise, if applicable, enter the Individual Model Number of Air Mover 4 in the cells below._x000a__x000a__x000a__x000a_" sqref="AE10" xr:uid="{00000000-0002-0000-0100-000012000000}"/>
    <dataValidation allowBlank="1" showInputMessage="1" promptTitle="Manufacturer, Indoor Unit 5" prompt="If you are certifying a) all combinations based on the required tested combination for multi-splits or b) a single-split system, make no entry below._x000a__x000a_Otherwise, if applicable, enter the Manufacturer of Indoor Unit 5 in the cells below._x000a__x000a__x000a__x000a_" sqref="AF10" xr:uid="{00000000-0002-0000-0100-000013000000}"/>
    <dataValidation allowBlank="1" showInputMessage="1" promptTitle="Indiv. Model No., Indoor Unit 5" prompt="If you are certifying a) all combinations based on the required tested combination for multi-splits or b) a single-split system, make no entry below._x000a__x000a_Otherwise, if applicable, enter the Individual Model Number of Indoor Unit 5 in the cells below._x000a__x000a__x000a__x000a_" sqref="AH10" xr:uid="{00000000-0002-0000-0100-000014000000}"/>
    <dataValidation allowBlank="1" showInputMessage="1" promptTitle="Manufacturer, Air Mover 5" prompt="If you are certifying a) all combinations based on the required tested combination for multi-splits or b) a single-split system, make no entry below._x000a__x000a_Otherwise, if applicable, enter the Manufacturer of Air Mover 5 in the cells below._x000a__x000a__x000a__x000a_" sqref="AI10" xr:uid="{00000000-0002-0000-0100-000015000000}"/>
    <dataValidation allowBlank="1" showInputMessage="1" promptTitle="Indiv. Model No., Air Mover 5" prompt="If you are certifying a) all combinations based on the required tested combination for multi-splits or b) a single-split system, make no entry below._x000a__x000a_Otherwise, if applicable, enter the Individual Model Number of Air Mover 5 in the cells below._x000a__x000a__x000a__x000a_" sqref="AK10" xr:uid="{00000000-0002-0000-0100-000016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AP9:AP10" xr:uid="{00000000-0002-0000-0100-000017000000}"/>
    <dataValidation allowBlank="1" showInputMessage="1" promptTitle="Heating Seasonal Perf. Factor 2" prompt="For Heat Pumps only, enter the Heating Seasonal Performance Factor 2 in Btu per Watt-hour in the cells below. This should be a decimal number greater than zero._x000a__x000a__x000a__x000a_" sqref="AV9:AV10" xr:uid="{00000000-0002-0000-0100-000018000000}"/>
    <dataValidation allowBlank="1" showInputMessage="1" promptTitle="Rated Cooling Capacity" prompt="Enter the Rated Cooling Capacity in Btu per hour in the cells below. This should be a decimal number greater than zero._x000a__x000a__x000a__x000a_" sqref="AW9:AW10" xr:uid="{00000000-0002-0000-0100-000019000000}"/>
    <dataValidation allowBlank="1" showErrorMessage="1" sqref="K3" xr:uid="{00000000-0002-0000-0100-00001A000000}"/>
    <dataValidation allowBlank="1" showInputMessage="1" promptTitle="Brand Name(s)" prompt="Enter the Brand Name(s) of the Outdoor Unit or the Single-Package Unit, as applicable, in the cells below._x000a__x000a__x000a__x000a_" sqref="D9:D10" xr:uid="{00000000-0002-0000-0100-00001B000000}"/>
    <dataValidation allowBlank="1" showInputMessage="1" promptTitle="Brand(s), Indoor Unit 1" prompt="Enter the Brand of Indoor Unit 1 in the cells below._x000a__x000a_If you are certifying all combinations based on the required tested combination for multi-splits, enter the Brand(s) of all of the Indoor Units covered by the tested combination._x000a__x000a__x000a__x000a_" sqref="I10" xr:uid="{00000000-0002-0000-0100-00001C000000}"/>
    <dataValidation allowBlank="1" showInputMessage="1" promptTitle="Brand(s), Air Mover 1" prompt="If you are certifying all combinations based on required tested combination for multi-splits, enter the Brand(s) of all Air Movers covered or, if there are no Air Movers, enter &quot;None&quot;._x000a__x000a_Otherwise, if applicable, enter the Brand of Air Mover 1 below._x000a__x000a__x000a__x000a_" sqref="L10" xr:uid="{00000000-0002-0000-0100-00001D000000}"/>
    <dataValidation allowBlank="1" showInputMessage="1" promptTitle="Brand, Indoor Unit 2" prompt="If you are certifying a) all combinations based on the required tested combination for multi-splits or b) a single-split system, make no entry below._x000a__x000a_Otherwise, enter the Brand of Indoor Unit 2 in the cells below._x000a__x000a__x000a__x000a_" sqref="O10" xr:uid="{00000000-0002-0000-0100-00001E000000}"/>
    <dataValidation allowBlank="1" showInputMessage="1" promptTitle="Brand, Air Mover 2" prompt="If you are certifying a) all combinations based on the required tested combination for multi-splits or b) a single-split system, make no entry below._x000a__x000a_Otherwise, if applicable, enter the Brand of Air Mover 2 in the cells below._x000a__x000a__x000a__x000a_" sqref="R10" xr:uid="{00000000-0002-0000-0100-00001F000000}"/>
    <dataValidation allowBlank="1" showInputMessage="1" promptTitle="Brand, Indoor Unit 3" prompt="If you are certifying a) all combinations based on the required tested combination for multi-splits or b) a single-split system, make no entry below._x000a__x000a_Otherwise, if applicable, enter the Brand of Indoor Unit 3 in the cells below._x000a__x000a__x000a__x000a_" sqref="U10" xr:uid="{00000000-0002-0000-0100-000020000000}"/>
    <dataValidation allowBlank="1" showInputMessage="1" promptTitle="Brand, Air Mover 3" prompt="If you are certifying a) all combinations based on the required tested combination for multi-splits or b) a single-split system, make no entry below._x000a__x000a_Otherwise, if applicable, enter the Brand of Air Mover 3 in the cells below._x000a__x000a__x000a__x000a_" sqref="X10" xr:uid="{00000000-0002-0000-0100-000021000000}"/>
    <dataValidation allowBlank="1" showInputMessage="1" promptTitle="Brand, Indoor Unit 4" prompt="If you are certifying a) all combinations based on the required tested combination for multi-splits or b) a single-split system, make no entry below._x000a__x000a_Otherwise, if applicable, enter the Brand of Indoor Unit 4 in the cells below._x000a__x000a__x000a__x000a_" sqref="AA10" xr:uid="{00000000-0002-0000-0100-000022000000}"/>
    <dataValidation allowBlank="1" showInputMessage="1" promptTitle="Brand, Air Mover 4" prompt="If you are certifying a) all combinations based on the required tested combination for multi-splits or b) a single-split system, make no entry below._x000a__x000a_Otherwise, if applicable, enter the Brand of Air Mover 4 in the cells below._x000a__x000a__x000a__x000a_" sqref="AD10" xr:uid="{00000000-0002-0000-0100-000023000000}"/>
    <dataValidation allowBlank="1" showInputMessage="1" promptTitle="Brand, Indoor Unit 5" prompt="If you are certifying a) all combinations based on the required tested combination for multi-splits or b) a single-split system, make no entry below._x000a__x000a_Otherwise, if applicable, enter the Brand of Indoor Unit 5 in the cells below._x000a__x000a__x000a__x000a_" sqref="AG10" xr:uid="{00000000-0002-0000-0100-000024000000}"/>
    <dataValidation allowBlank="1" showInputMessage="1" promptTitle="Brand, Air Mover 5" prompt="If you are certifying a) all combinations based on the required tested combination for multi-splits or b) a single-split system, make no entry below._x000a__x000a_Otherwise, if applicable, enter the Brand of Air Mover 5 in the cells below._x000a__x000a__x000a__x000a_" sqref="AJ10" xr:uid="{00000000-0002-0000-0100-000025000000}"/>
    <dataValidation type="custom" showErrorMessage="1" errorTitle="Brand(s), Air Mover 1" error="The Manufacturer, Air Mover 1 column has not been completed._x000a_" sqref="L11:L110" xr:uid="{00000000-0002-0000-0100-000026000000}">
      <formula1>IF(ISBLANK(K11),FALSE,TRUE)</formula1>
    </dataValidation>
    <dataValidation type="custom" showErrorMessage="1" errorTitle="Indiv. Model No., Air Mover 1" error="Either:_x000a__x000a_- there is no entry in the Manufacturer, Air Mover 1 column,_x000a_- you entered *** in the Manuf. column, so the entry here should also be ***, or_x000a_- the entry should not be *** because the Manuf. column is not ***._x000a_" sqref="M11:M110" xr:uid="{00000000-0002-0000-0100-000027000000}">
      <formula1>IF(ISBLANK(K11),FALSE,IF(K11="***",IF(M11="***",TRUE,FALSE),IF(M11="***",FALSE,TRUE)))</formula1>
    </dataValidation>
    <dataValidation allowBlank="1" showInputMessage="1" showErrorMessage="1" promptTitle="Testing Instructions Filename" prompt="Enter the name of the PDF file containing supplemental testing instructions. See 429.43(b)(4) for req'd contents._x000a__x000a_First 7 characters of filename must be in the form of &quot;DOExxxx&quot; where &quot;xxxx&quot; is four-digit numerical code assigned to the manufacturer._x000a__x000a__x000a__x000a_" sqref="AX9:AX10" xr:uid="{00000000-0002-0000-0100-000028000000}"/>
    <dataValidation allowBlank="1" showInputMessage="1" promptTitle="Sample Size" prompt="Enter the sample size (number of units tested) in the cells below. If the answer to the AEDM question is yes, the entry should be 0, otherwise this should be an integer greater than zero._x000a__x000a__x000a__x000a_" sqref="AN9:AN10" xr:uid="{00000000-0002-0000-0100-000029000000}"/>
    <dataValidation allowBlank="1" showInputMessage="1" promptTitle="Name of AEDM, If Applicable" prompt="If you enter 'yes' under &quot;Is Certification Based on the use of an Alternative Efficiency Determination Method (AEDM)?&quot;, enter the name of the AEDM in the cells below._x000a__x000a__x000a__x000a_" sqref="AT9:AT10" xr:uid="{00000000-0002-0000-0100-00002A000000}"/>
    <dataValidation allowBlank="1" showInputMessage="1" promptTitle="SEER2" prompt="Enter the Seasonal Energy Efficiency Ratio 2 in Btu per Watt-hour in the cells below. This should be a decimal number greater than zero._x000a__x000a__x000a__x000a_" sqref="AU9:AU10" xr:uid="{00000000-0002-0000-0100-00002B000000}"/>
    <dataValidation type="custom" operator="greaterThanOrEqual" allowBlank="1" showInputMessage="1" showErrorMessage="1" errorTitle="Certification Based on Waiver?" error="The entry should be either 'yes', 'y', 'no', or 'n'._x000a_"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AO11:AO110" xr:uid="{00000000-0002-0000-0100-00002C000000}">
      <formula1>IF(AO11="yes",TRUE,IF(AO11="y",TRUE,IF(AO11="no",TRUE,IF(AO11="n",TRUE,FALSE))))</formula1>
    </dataValidation>
    <dataValidation type="custom" operator="greaterThanOrEqual" showErrorMessage="1" errorTitle="Date of Waiver, if Applicable" error="Either the answer is not 'yes' or 'y' in the previous column or the entry is not in the  M/D/YYYY format._x000a_" prompt="_x000a__x000a_" sqref="AP11:AP110 AR11:AR110" xr:uid="{00000000-0002-0000-0100-00002D000000}">
      <formula1>IF(ISNUMBER(AP11),IF(ISBLANK(AO11)=TRUE,FALSE,IF(AO11="yes",IF(AP11&lt;1,FALSE,TRUE),IF(AO11="y",IF(AP11&lt;1,FALSE,TRUE),FALSE))),FALSE)</formula1>
    </dataValidation>
    <dataValidation type="custom" operator="greaterThanOrEqual" allowBlank="1" showErrorMessage="1" errorTitle="Cert. Based on Exception Relief?" error="The entry should be either 'yes', 'y', 'no', or 'n'._x000a_" prompt="_x000a__x000a_" sqref="AQ11:AQ110" xr:uid="{00000000-0002-0000-0100-00002E000000}">
      <formula1>IF(AQ11="yes",TRUE,IF(AQ11="y",TRUE,IF(AQ11="no",TRUE,IF(AQ11="n",TRUE,FALSE))))</formula1>
    </dataValidation>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J3" xr:uid="{00000000-0002-0000-0100-00002F000000}"/>
    <dataValidation allowBlank="1" showInputMessage="1" promptTitle="Basic Model Number" prompt="Enter the Basic Model Number in the cells below._x000a__x000a__x000a__x000a_" sqref="E9:E10" xr:uid="{00000000-0002-0000-0100-000030000000}"/>
    <dataValidation allowBlank="1" showInputMessage="1" promptTitle="Individual Model Number" prompt="Enter the Individual Model Number covered by the Basic Model in the cells below. This should be the model number of the Outdoor Unit or Single-Package Unit, as applicable._x000a__x000a__x000a__x000a_" sqref="F9:F10" xr:uid="{00000000-0002-0000-0100-000031000000}"/>
    <dataValidation allowBlank="1" showInputMessage="1" promptTitle="Product Group Code" prompt="Enter an integer between 1 and 14 in the cells below._x000a__x000a_See the Product Group Codes worksheet for details on product group codes._x000a__x000a__x000a__x000a_" sqref="G9:G10" xr:uid="{00000000-0002-0000-0100-000032000000}"/>
    <dataValidation errorStyle="information" allowBlank="1" showErrorMessage="1" errorTitle="Basic Model Number" error="Please enter the Basic Model Number._x000a_" prompt="_x000a_" sqref="E11:E110" xr:uid="{00000000-0002-0000-0100-000033000000}"/>
    <dataValidation allowBlank="1" showInputMessage="1" showErrorMessage="1" promptTitle="Private Model Numbers?" prompt="Enter whether any Model Numbers Have Been Identified as Private by the Manufacturer below. For requirements for private model numbers, see 10 CFR 429.7(b)._x000a__x000a_An affirmative entry can be &quot;yes&quot; or &quot;y&quot;, and a negative entry can be &quot;no&quot; or &quot;n&quot;._x000a__x000a__x000a__x000a_" sqref="AL9:AL10" xr:uid="{00000000-0002-0000-0100-000034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 sqref="AM9:AM10" xr:uid="{00000000-0002-0000-0100-000035000000}"/>
    <dataValidation allowBlank="1" showInputMessage="1" promptTitle="Cert. Based on Exception Relief?" prompt="Answer whether the certification was based upon any exception relief from an applicable standard by DOE's Office of Hearing and Appeals below. _x000a__x000a_An affirmative answer can be either 'yes' or 'y' and a negative answer can be either 'no' or 'n'._x000a__x000a__x000a__x000a_" sqref="AQ9:AQ10" xr:uid="{00000000-0002-0000-0100-000036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below. The entry should be in the M/D/YYYY format._x000a__x000a__x000a__x000a_" sqref="AR9:AR10" xr:uid="{00000000-0002-0000-0100-000037000000}"/>
    <dataValidation allowBlank="1" showInputMessage="1" promptTitle="Certification Based on an AEDM?" prompt="Answer whether the certification was based on the use of an Alternative Efficiency Determination Method below. See 429.70 for allowable AEDMs._x000a__x000a_An affirmative answer can be either 'yes' or 'y' and a negative answer can be either 'no' or 'n'._x000a__x000a__x000a__x000a_" sqref="AS9:AS10" xr:uid="{00000000-0002-0000-0100-000038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_x000a__x000a__x000a_" sqref="B9:B10" xr:uid="{00000000-0002-0000-0100-000039000000}"/>
    <dataValidation allowBlank="1" showInputMessage="1" promptTitle="Certification Based on Waiver?" prompt="Answer whether the certification for the basic model was based on a waiver of DOE's test procedure requirements in the cells below._x000a__x000a_An affirmative answer can be either 'yes' or 'y' and a negative answer can be either 'no' or 'n'._x000a__x000a__x000a__x000a_." sqref="AO9:AO10" xr:uid="{00000000-0002-0000-0100-00003A000000}"/>
    <dataValidation errorStyle="information" allowBlank="1" showErrorMessage="1" errorTitle="Manufacturer" error="Please enter the name of the Manufacturer of the Outdoor Unit or Single-Package Unit._x000a_" prompt="_x000a_" sqref="C11:C110" xr:uid="{00000000-0002-0000-0100-00003B000000}"/>
    <dataValidation errorStyle="information" allowBlank="1" showErrorMessage="1" errorTitle="Brand Name(s)" error="Please enter the Brand Name(s) of the Outdoor Unit or Single-Package Unit._x000a_" prompt="_x000a_" sqref="D11:D110" xr:uid="{00000000-0002-0000-0100-00003C000000}"/>
    <dataValidation errorStyle="information" allowBlank="1" showErrorMessage="1" errorTitle="Individual Model Number" error="Please enter the Individual Model Number covered by the Basic Model. This should be the model number of the Outdoor Unit or Single-Package Unit, as applicable._x000a_" prompt="_x000a_" sqref="F11:F110" xr:uid="{00000000-0002-0000-0100-00003D000000}"/>
    <dataValidation type="custom" showErrorMessage="1" errorTitle="Manufacturer, Indoor Unit 1" error="Either:_x000a_- the model is not a Split-System or VRF or_x000a_- One of the Manufacturer and Individual Model Number for Indoor Unit 1 is *** and the other is not._x000a_" sqref="H11:H110" xr:uid="{00000000-0002-0000-0100-00003E000000}">
      <formula1>IF(OR(G11=1,G11=3,G11=5,G11=7,G11=9,G11=10,G11=11,G11=12),IF(ISBLANK(J11),TRUE,IF(AND(H11="***",J11="***"),TRUE,IF(AND(H11&lt;&gt;"***",J11&lt;&gt;"***"),TRUE,FALSE))),FALSE)</formula1>
    </dataValidation>
    <dataValidation type="custom" showErrorMessage="1" errorTitle="Brand(s)" error="The model is not a Split-System or VRF._x000a_" sqref="I11:I110" xr:uid="{00000000-0002-0000-0100-00003F000000}">
      <formula1>IF(OR(G11=1,G11=3,G11=5,G11=7,G11=9,G11=10,G11=11,G11=12),TRUE,FALSE)</formula1>
    </dataValidation>
    <dataValidation type="custom" showErrorMessage="1" errorTitle="Indiv. Model No., Indoor Unit 1" error="Either:_x000a_- the model is not a Split-System or VRF or_x000a_- One of the Manufacturer and Individual Model Number for Indoor Unit 1 is *** and the other is not._x000a_" sqref="J11:J110" xr:uid="{00000000-0002-0000-0100-000040000000}">
      <formula1>IF(OR(G11=1,G11=3,G11=5,G11=7,G11=9,G11=10,G11=11,G11=12),IF(ISBLANK(H11),TRUE,IF(AND(J11="***",H11="***"),TRUE,IF(AND(J11&lt;&gt;"***",H11&lt;&gt;"***"),TRUE,FALSE))),FALSE)</formula1>
    </dataValidation>
    <dataValidation type="custom" showErrorMessage="1" errorTitle="Manufacturer, Air Mover 1" error="Either:_x000a_- Model is not Split-System or VRF, or_x000a_- Entry is not *** if Manufacturer or Individual Model No. for Indoor Unit 1 is ***, or_x000a_- Entry is *** if Manufacturer or Individual Model No. for Indoor Unit 1 is not ***._x000a_" sqref="K11:K110" xr:uid="{00000000-0002-0000-0100-000041000000}">
      <formula1>IF(OR(G11=1,G11=3,G11=5,G11=7,G11=9,G11=10,G11=11,G11=12),IF(OR(H11="***",J11="***"),IF(K11="***",TRUE,FALSE),IF(K11="***",FALSE,TRUE)),FALSE)</formula1>
    </dataValidation>
    <dataValidation type="custom" showErrorMessage="1" errorTitle="Manufacturer, Indoor Unit 2" error="Either:  _x000a_- Model is not Split-System or VRF, or_x000a_- For Indoor Unit 1, entry for Manufacturer and/or Individual Model Number is ***, so no entry should be made here, or_x000a_- An entry of *** is not permitted._x000a_" sqref="N11:N110" xr:uid="{00000000-0002-0000-0100-000042000000}">
      <formula1>IF(OR(G11=1,G11=3,G11=5,G11=7,G11=9,G11=10,G11=11,G11=12),IF(OR($H11="***",$J11="***"),FALSE,IF(N11="***",FALSE,TRUE)),FALSE)</formula1>
    </dataValidation>
    <dataValidation type="custom" showErrorMessage="1" errorTitle="Brand, Indoor Unit 2" error="The Manufacturer, Indoor Unit 2 must be completed before this cell can be completed._x000a__x000a_" sqref="O11:O110" xr:uid="{00000000-0002-0000-0100-000043000000}">
      <formula1>IF(ISBLANK(N11),FALSE,TRUE)</formula1>
    </dataValidation>
    <dataValidation type="custom" showErrorMessage="1" errorTitle="Indiv. Model No., Indoor Unit 2" error="Either:  _x000a_- The Manufacturer, Indoor Unit 2 is not completed or_x000a_- an entry of *** is not permitted._x000a_" sqref="P11:P110" xr:uid="{00000000-0002-0000-0100-000044000000}">
      <formula1>IF(ISBLANK(N11),FALSE,IF(P11="***",FALSE,TRUE))</formula1>
    </dataValidation>
    <dataValidation type="custom" showErrorMessage="1" errorTitle="Manufacturer, Air Mover 2" error="Either:  _x000a_- Information for Indoor Unit 2 is not completed or_x000a_- an entry of *** is not permitted._x000a_" sqref="Q11:Q110" xr:uid="{00000000-0002-0000-0100-000045000000}">
      <formula1>IF(ISBLANK(N11),FALSE,IF(Q11="***",FALSE,TRUE))</formula1>
    </dataValidation>
    <dataValidation type="custom" showErrorMessage="1" errorTitle="Brand, Air Mover 2" error="The Manufacturer, Air Mover 2 must be completed before this cell can be completed._x000a__x000a_" sqref="R11:R110" xr:uid="{00000000-0002-0000-0100-000046000000}">
      <formula1>IF(ISBLANK(Q11),FALSE,TRUE)</formula1>
    </dataValidation>
    <dataValidation type="custom" showErrorMessage="1" errorTitle="Indiv. Model No., Air Mover 2" error="Either:  _x000a_- The Manufacturer, Air Mover 2 is not completed or_x000a_- an entry of *** is not permitted._x000a_" sqref="S11:S110" xr:uid="{00000000-0002-0000-0100-000047000000}">
      <formula1>IF(ISBLANK(Q11),FALSE,IF(S11="***",FALSE,TRUE))</formula1>
    </dataValidation>
    <dataValidation type="custom" showErrorMessage="1" errorTitle="Manufacturer, Indoor Unit 3" error="Either:  _x000a_- Information for Indoor Unit 2 is not completed or_x000a_- an entry of *** is not permitted._x000a_" sqref="T11:T110" xr:uid="{00000000-0002-0000-0100-000048000000}">
      <formula1>IF(ISBLANK(N11),FALSE,IF(T11="***",FALSE,TRUE))</formula1>
    </dataValidation>
    <dataValidation type="custom" showErrorMessage="1" errorTitle="Brand, Indoor Unit 3" error="The Manufacturer, Indoor Unit 3 must be completed before this cell can be completed._x000a__x000a_" sqref="U11:U110" xr:uid="{00000000-0002-0000-0100-000049000000}">
      <formula1>IF(ISBLANK(T11),FALSE,TRUE)</formula1>
    </dataValidation>
    <dataValidation type="custom" showErrorMessage="1" errorTitle="Indiv. Model No., Indoor Unit 3" error="Either:  _x000a_- The Manufacturer, Indoor Unit 3 is not completed or_x000a_- an entry of *** is not permitted._x000a_" sqref="V11:V110" xr:uid="{00000000-0002-0000-0100-00004A000000}">
      <formula1>IF(ISBLANK(T11),FALSE,IF(V11="***",FALSE,TRUE))</formula1>
    </dataValidation>
    <dataValidation type="custom" showErrorMessage="1" errorTitle="Manufacturer, Air Mover 3" error="Either:  _x000a_- Information for Indoor Unit 3 is not completed or_x000a_- an entry of *** is not permitted._x000a_" sqref="W11:W110" xr:uid="{00000000-0002-0000-0100-00004B000000}">
      <formula1>IF(ISBLANK(T11),FALSE,IF(W11="***",FALSE,TRUE))</formula1>
    </dataValidation>
    <dataValidation type="custom" showErrorMessage="1" errorTitle="Brand, Air Mover 3" error="The Manufacturer, Air Mover 3 must be completed before this cell can be completed._x000a__x000a_" sqref="X11:X110" xr:uid="{00000000-0002-0000-0100-00004C000000}">
      <formula1>IF(ISBLANK(W11),FALSE,TRUE)</formula1>
    </dataValidation>
    <dataValidation type="custom" showErrorMessage="1" errorTitle="Indiv. Model No., Air Mover 3" error="Either:  _x000a_- The Manufacturer, Air Mover 3 is not completed or_x000a_- an entry of *** is not permitted._x000a_" sqref="Y11:Y110" xr:uid="{00000000-0002-0000-0100-00004D000000}">
      <formula1>IF(ISBLANK(W11),FALSE,IF(Y11="***",FALSE,TRUE))</formula1>
    </dataValidation>
    <dataValidation type="custom" showErrorMessage="1" errorTitle="Manufacturer, Indoor Unit 4" error="Either:  _x000a_- Information for Indoor Unit 3 is not completed or_x000a_- an entry of *** is not permitted._x000a_" sqref="Z11:Z110" xr:uid="{00000000-0002-0000-0100-00004E000000}">
      <formula1>IF(ISBLANK(T11),FALSE,IF(Z11="***",FALSE,TRUE))</formula1>
    </dataValidation>
    <dataValidation type="custom" showErrorMessage="1" errorTitle="Brand, Indoor Unit 4" error="The Manufacturer, Indoor Unit 4 must be completed before this cell can be completed._x000a__x000a_" sqref="AA11:AA110" xr:uid="{00000000-0002-0000-0100-00004F000000}">
      <formula1>IF(ISBLANK(Z11),FALSE,TRUE)</formula1>
    </dataValidation>
    <dataValidation type="custom" showErrorMessage="1" errorTitle="Indiv. Model No., Indoor Unit 4" error="Either:  _x000a_- The Manufacturer, Indoor Unit 4 is not completed or_x000a_- an entry of *** is not permitted._x000a_" sqref="AB11:AB110" xr:uid="{00000000-0002-0000-0100-000050000000}">
      <formula1>IF(ISBLANK(Z11),FALSE,IF(AB11="***",FALSE,TRUE))</formula1>
    </dataValidation>
    <dataValidation type="custom" showErrorMessage="1" errorTitle="Manufacturer, Air Mover 4" error="Either:  _x000a_- Information for Indoor Unit 4 is not completed or_x000a_- an entry of *** is not permitted._x000a_" sqref="AC11:AC110" xr:uid="{00000000-0002-0000-0100-000051000000}">
      <formula1>IF(ISBLANK(Z11),FALSE,IF(AC11="***",FALSE,TRUE))</formula1>
    </dataValidation>
    <dataValidation type="custom" showErrorMessage="1" errorTitle="Brand, Air Mover 4" error="The Manufacturer, Air Mover 4 must be completed before this cell can be completed._x000a__x000a_" sqref="AD11:AD110" xr:uid="{00000000-0002-0000-0100-000052000000}">
      <formula1>IF(ISBLANK(AC11),FALSE,TRUE)</formula1>
    </dataValidation>
    <dataValidation type="custom" showErrorMessage="1" errorTitle="Indiv. Model No., Air Mover 4" error="Either:  _x000a_- The Manufacturer, Air Mover 4 is not completed or_x000a_- an entry of *** is not permitted._x000a_" sqref="AE11:AE110" xr:uid="{00000000-0002-0000-0100-000053000000}">
      <formula1>IF(ISBLANK(AC11),FALSE,IF(AE11="***",FALSE,TRUE))</formula1>
    </dataValidation>
    <dataValidation type="custom" showErrorMessage="1" errorTitle="Manufacturer, Indoor Unit 5" error="Either:  _x000a_- Information for Indoor Unit 4 is not completed or_x000a_- an entry of *** is not permitted._x000a_" sqref="AF11:AF110" xr:uid="{00000000-0002-0000-0100-000054000000}">
      <formula1>IF(ISBLANK(Z11),FALSE,IF(AF11="***",FALSE,TRUE))</formula1>
    </dataValidation>
    <dataValidation type="custom" showErrorMessage="1" errorTitle="Brand, Indoor Unit 5" error="The Manufacturer, Indoor Unit 5 must be completed before this cell can be completed._x000a__x000a_" sqref="AG11:AG110" xr:uid="{00000000-0002-0000-0100-000055000000}">
      <formula1>IF(ISBLANK(AF11),FALSE,TRUE)</formula1>
    </dataValidation>
    <dataValidation type="custom" showErrorMessage="1" errorTitle="Indiv. Model No., Indoor Unit 5" error="Either:  _x000a_- The Manufacturer, Indoor Unit 5 is not completed or_x000a_- an entry of *** is not permitted._x000a_" sqref="AH11:AH110" xr:uid="{00000000-0002-0000-0100-000056000000}">
      <formula1>IF(ISBLANK(AF11),FALSE,IF(AH11="***",FALSE,TRUE))</formula1>
    </dataValidation>
    <dataValidation type="custom" showErrorMessage="1" errorTitle="Manufacturer, Air Mover 5" error="Either:  _x000a_- Information for Indoor Unit 5 is not completed or_x000a_- an entry of *** is not permitted._x000a_" sqref="AI11:AI110" xr:uid="{00000000-0002-0000-0100-000057000000}">
      <formula1>IF(ISBLANK(AF11),FALSE,IF(AI11="***",FALSE,TRUE))</formula1>
    </dataValidation>
    <dataValidation type="custom" showErrorMessage="1" errorTitle="Brand, Air Mover 5" error="The Manufacturer, Air Mover 5 must be completed before this cell can be completed._x000a__x000a_" sqref="AJ11:AJ110" xr:uid="{00000000-0002-0000-0100-000058000000}">
      <formula1>IF(ISBLANK(AI11),FALSE,TRUE)</formula1>
    </dataValidation>
    <dataValidation type="custom" showErrorMessage="1" errorTitle="Indiv. Model No., Air Mover 5" error="Either:  _x000a_- The Manufacturer, Air Mover 5 is not completed or_x000a_- an entry of *** is not permitted._x000a_" sqref="AK11:AK110" xr:uid="{00000000-0002-0000-0100-000059000000}">
      <formula1>IF(ISBLANK(AI11),FALSE,IF(AK11="***",FALSE,TRUE))</formula1>
    </dataValidation>
    <dataValidation type="custom" operator="greaterThanOrEqual" allowBlank="1" showErrorMessage="1" errorTitle="Private Model Numbers?" error="The entry should be either 'yes', 'y', 'no', or 'n'._x000a_" prompt="_x000a__x000a_" sqref="AL11:AL110" xr:uid="{00000000-0002-0000-0100-00005A000000}">
      <formula1>IF(AL11="yes",TRUE,IF(AL11="y",TRUE,IF(AL11="no",TRUE,IF(AL11="n",TRUE,FALSE))))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AM11:AM110" xr:uid="{00000000-0002-0000-0100-00005B000000}">
      <formula1>IF(OR(AM11="n",AM11="eto",AM11="c",AM11="e",AM11="d",AM11="f"),TRUE,FALSE)</formula1>
    </dataValidation>
    <dataValidation type="custom" operator="greaterThan" showErrorMessage="1" errorTitle="Sample Size" error="If the answer to the AEDM question is yes, the entry should be 0, otherwise the entry should be an integer greater than zero._x000a_" prompt="_x000a__x000a_" sqref="AN11:AN110" xr:uid="{00000000-0002-0000-0100-00005C000000}">
      <formula1>IF(OR(AS11="yes",AS11="y"),IF(AN11=0,TRUE,FALSE),IF(OR(AS11="no",AS11="n"),IF(INT(AN11)=AN11,IF(AN11&gt;0,TRUE,FALSE)),IF(INT(AN11)=AN11,IF(AN11&gt;=0,TRUE,FALSE))))</formula1>
    </dataValidation>
    <dataValidation type="custom" operator="greaterThanOrEqual" showErrorMessage="1" errorTitle="Name of AEDM, if Applicable" error="The answer is not 'yes' or 'y' in the previous column._x000a_" prompt="_x000a__x000a_" sqref="AT11:AT110" xr:uid="{00000000-0002-0000-0100-00005D000000}">
      <formula1>IF(ISBLANK(AS11)=TRUE,FALSE,IF(AS11="yes",IF(ISBLANK(AT11),FALSE,TRUE),IF(AS11="y",IF(ISBLANK(AT11),FALSE,TRUE),FALSE)))</formula1>
    </dataValidation>
    <dataValidation type="custom" operator="greaterThanOrEqual" allowBlank="1" showErrorMessage="1" errorTitle="Certification Based on AEDM?" error="The entry should be either 'yes', 'y', 'no', or 'n'._x000a_" prompt="_x000a__x000a_" sqref="AS11:AS110" xr:uid="{00000000-0002-0000-0100-00005E000000}">
      <formula1>IF(AS11="yes",TRUE,IF(AS11="y",TRUE,IF(AS11="no",TRUE,IF(AS11="n",TRUE,FALSE))))</formula1>
    </dataValidation>
    <dataValidation type="decimal" operator="greaterThan" showErrorMessage="1" errorTitle="Rated Cooling Capacity" error="The Rated Cooling Capacity in Btu per hour should be a decimal number greater than zero._x000a_" sqref="AW11:AW110" xr:uid="{00000000-0002-0000-0100-00005F000000}">
      <formula1>0</formula1>
    </dataValidation>
    <dataValidation type="decimal" operator="greaterThan" showErrorMessage="1" errorTitle="SEER 2" error="The Seasonal Energy Efficiency Ratio 2 in Btu per Watt-hour should be a decimal number greater than zero._x000a_" sqref="AU11:AU110" xr:uid="{00000000-0002-0000-0100-000060000000}">
      <formula1>0</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X11:AX110" xr:uid="{00000000-0002-0000-0100-000061000000}">
      <formula1>IF(RIGHT(AX11,4)=".pdf",IF(LEFT(AX11,3)="DOE",IF(ISNUMBER(VALUE(MID(AX11,4,4))),TRUE,FALSE),FALSE),FALSE)</formula1>
    </dataValidation>
    <dataValidation type="custom" operator="greaterThan" showErrorMessage="1" errorTitle="Heating Seasonal Perf. Factor 2" error="Either:_x000a_- The model is not a heat pump or,_x000a_- The entry is not an integer &gt; 0._x000a_" sqref="AV11:AV110" xr:uid="{00000000-0002-0000-0100-000062000000}">
      <formula1>IF(OR(G11=3,G11=4,G11=7,G11=8,G11=10,G11=12,G11=14),IF(ISNUMBER(AV11),IF(AV11&gt;0,TRUE,FALSE),FALSE),FALSE)</formula1>
    </dataValidation>
    <dataValidation type="custom" allowBlank="1" showErrorMessage="1" errorTitle="Product Group Code" error="The Product Group Code should be an integer between 1 and 14._x000a__x000a_See the Product Group Codes worksheet for details on product group codes._x000a_" prompt="_x000a_" sqref="G11:G110" xr:uid="{00000000-0002-0000-0100-000063000000}">
      <formula1>IF(G11=INT(G11),IF(G11&gt;0,IF(G11&lt;=$DG$12,TRUE,FALSE)))</formula1>
    </dataValidation>
  </dataValidations>
  <hyperlinks>
    <hyperlink ref="E5:F5" r:id="rId1" display="Click here for instructions for completing this form" xr:uid="{00000000-0004-0000-0100-000000000000}"/>
  </hyperlinks>
  <pageMargins left="0.75" right="0.75" top="0.75" bottom="0.75" header="0.5" footer="0.4"/>
  <pageSetup scale="10" fitToHeight="0" orientation="portrait" r:id="rId2"/>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showGridLines="0" workbookViewId="0">
      <pane ySplit="2" topLeftCell="A3" activePane="bottomLeft" state="frozen"/>
      <selection pane="bottomLeft" activeCell="A2" sqref="A2"/>
    </sheetView>
  </sheetViews>
  <sheetFormatPr defaultColWidth="9.140625" defaultRowHeight="12.75" x14ac:dyDescent="0.2"/>
  <cols>
    <col min="2" max="2" width="49.85546875" customWidth="1"/>
    <col min="3" max="3" width="17.7109375" customWidth="1"/>
    <col min="4" max="4" width="11.7109375" customWidth="1"/>
    <col min="5" max="5" width="41.85546875" customWidth="1"/>
    <col min="6" max="16384" width="9.140625" style="14"/>
  </cols>
  <sheetData>
    <row r="1" spans="1:5" ht="15" x14ac:dyDescent="0.25">
      <c r="A1" t="s">
        <v>18</v>
      </c>
      <c r="B1" s="127"/>
    </row>
    <row r="2" spans="1:5" x14ac:dyDescent="0.2">
      <c r="E2" s="126"/>
    </row>
    <row r="3" spans="1:5" ht="38.25" x14ac:dyDescent="0.2">
      <c r="A3" s="133" t="s">
        <v>19</v>
      </c>
      <c r="B3" s="133" t="s">
        <v>20</v>
      </c>
      <c r="C3" s="138" t="s">
        <v>73</v>
      </c>
    </row>
    <row r="4" spans="1:5" s="143" customFormat="1" ht="15" customHeight="1" x14ac:dyDescent="0.2">
      <c r="A4" s="139">
        <v>1</v>
      </c>
      <c r="B4" s="140" t="s">
        <v>74</v>
      </c>
      <c r="C4" s="141" t="s">
        <v>75</v>
      </c>
      <c r="D4" s="142"/>
      <c r="E4" s="142"/>
    </row>
    <row r="5" spans="1:5" s="143" customFormat="1" ht="15" customHeight="1" x14ac:dyDescent="0.2">
      <c r="A5" s="139">
        <v>2</v>
      </c>
      <c r="B5" s="140" t="s">
        <v>76</v>
      </c>
      <c r="C5" s="141" t="s">
        <v>75</v>
      </c>
      <c r="D5" s="142"/>
      <c r="E5" s="142"/>
    </row>
    <row r="6" spans="1:5" s="143" customFormat="1" ht="15" customHeight="1" x14ac:dyDescent="0.2">
      <c r="A6" s="139">
        <v>3</v>
      </c>
      <c r="B6" s="140" t="s">
        <v>77</v>
      </c>
      <c r="C6" s="141" t="s">
        <v>75</v>
      </c>
      <c r="D6" s="142"/>
      <c r="E6" s="142"/>
    </row>
    <row r="7" spans="1:5" s="143" customFormat="1" ht="15" customHeight="1" x14ac:dyDescent="0.2">
      <c r="A7" s="139">
        <v>4</v>
      </c>
      <c r="B7" s="140" t="s">
        <v>78</v>
      </c>
      <c r="C7" s="141" t="s">
        <v>75</v>
      </c>
      <c r="D7" s="142"/>
      <c r="E7" s="142"/>
    </row>
    <row r="8" spans="1:5" s="143" customFormat="1" ht="15" customHeight="1" x14ac:dyDescent="0.2">
      <c r="A8" s="139">
        <v>5</v>
      </c>
      <c r="B8" s="140" t="s">
        <v>79</v>
      </c>
      <c r="C8" s="141" t="s">
        <v>80</v>
      </c>
      <c r="D8" s="142"/>
      <c r="E8" s="142"/>
    </row>
    <row r="9" spans="1:5" s="143" customFormat="1" ht="15" customHeight="1" x14ac:dyDescent="0.2">
      <c r="A9" s="139">
        <v>6</v>
      </c>
      <c r="B9" s="140" t="s">
        <v>81</v>
      </c>
      <c r="C9" s="141" t="s">
        <v>80</v>
      </c>
      <c r="D9" s="142"/>
      <c r="E9" s="142"/>
    </row>
    <row r="10" spans="1:5" s="143" customFormat="1" ht="15" customHeight="1" x14ac:dyDescent="0.2">
      <c r="A10" s="139">
        <v>7</v>
      </c>
      <c r="B10" s="140" t="s">
        <v>82</v>
      </c>
      <c r="C10" s="141" t="s">
        <v>80</v>
      </c>
      <c r="D10" s="142"/>
      <c r="E10" s="142"/>
    </row>
    <row r="11" spans="1:5" s="143" customFormat="1" ht="15" customHeight="1" x14ac:dyDescent="0.2">
      <c r="A11" s="139">
        <v>8</v>
      </c>
      <c r="B11" s="140" t="s">
        <v>83</v>
      </c>
      <c r="C11" s="141" t="s">
        <v>80</v>
      </c>
      <c r="D11" s="142"/>
      <c r="E11" s="142"/>
    </row>
    <row r="12" spans="1:5" s="143" customFormat="1" ht="15" customHeight="1" x14ac:dyDescent="0.2">
      <c r="A12" s="139">
        <v>9</v>
      </c>
      <c r="B12" s="140" t="s">
        <v>84</v>
      </c>
      <c r="C12" s="141" t="s">
        <v>75</v>
      </c>
      <c r="D12" s="142"/>
      <c r="E12" s="142"/>
    </row>
    <row r="13" spans="1:5" s="143" customFormat="1" ht="15" customHeight="1" x14ac:dyDescent="0.2">
      <c r="A13" s="139">
        <v>10</v>
      </c>
      <c r="B13" s="140" t="s">
        <v>85</v>
      </c>
      <c r="C13" s="141" t="s">
        <v>75</v>
      </c>
      <c r="D13" s="142"/>
      <c r="E13" s="142"/>
    </row>
    <row r="14" spans="1:5" s="143" customFormat="1" ht="15" customHeight="1" x14ac:dyDescent="0.2">
      <c r="A14" s="139">
        <v>11</v>
      </c>
      <c r="B14" s="140" t="s">
        <v>86</v>
      </c>
      <c r="C14" s="141" t="s">
        <v>75</v>
      </c>
      <c r="D14" s="142"/>
      <c r="E14" s="142"/>
    </row>
    <row r="15" spans="1:5" s="143" customFormat="1" ht="15" customHeight="1" x14ac:dyDescent="0.2">
      <c r="A15" s="139">
        <v>12</v>
      </c>
      <c r="B15" s="140" t="s">
        <v>87</v>
      </c>
      <c r="C15" s="141" t="s">
        <v>75</v>
      </c>
      <c r="D15" s="142"/>
      <c r="E15" s="142"/>
    </row>
    <row r="16" spans="1:5" s="143" customFormat="1" ht="15" customHeight="1" x14ac:dyDescent="0.2">
      <c r="A16" s="139">
        <v>13</v>
      </c>
      <c r="B16" s="152" t="s">
        <v>90</v>
      </c>
      <c r="C16" s="141" t="s">
        <v>75</v>
      </c>
      <c r="D16" s="142"/>
      <c r="E16" s="142"/>
    </row>
    <row r="17" spans="1:5" s="143" customFormat="1" ht="15" customHeight="1" x14ac:dyDescent="0.2">
      <c r="A17" s="139">
        <v>14</v>
      </c>
      <c r="B17" s="152" t="s">
        <v>91</v>
      </c>
      <c r="C17" s="141" t="s">
        <v>75</v>
      </c>
      <c r="D17" s="142"/>
      <c r="E17" s="142"/>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2011-03-11T23:33:34Z</cp:lastPrinted>
  <dcterms:created xsi:type="dcterms:W3CDTF">2007-08-23T20:46:35Z</dcterms:created>
  <dcterms:modified xsi:type="dcterms:W3CDTF">2025-10-28T20:26:02Z</dcterms:modified>
</cp:coreProperties>
</file>